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defaultThemeVersion="124226"/>
  <bookViews>
    <workbookView xWindow="0" yWindow="0" windowWidth="20490" windowHeight="7530" tabRatio="879" firstSheet="14" activeTab="19"/>
  </bookViews>
  <sheets>
    <sheet name="18-19M" sheetId="10" r:id="rId1"/>
    <sheet name="18-19F" sheetId="11" r:id="rId2"/>
    <sheet name="20-24M" sheetId="12" r:id="rId3"/>
    <sheet name="20-24F" sheetId="13" r:id="rId4"/>
    <sheet name="25-29M" sheetId="14" r:id="rId5"/>
    <sheet name="25-29F" sheetId="15" r:id="rId6"/>
    <sheet name="30-34M" sheetId="16" r:id="rId7"/>
    <sheet name="30-34F" sheetId="17" r:id="rId8"/>
    <sheet name="35-39M" sheetId="18" r:id="rId9"/>
    <sheet name="35-39F" sheetId="19" r:id="rId10"/>
    <sheet name="40-44M" sheetId="20" r:id="rId11"/>
    <sheet name="40-44F" sheetId="21" r:id="rId12"/>
    <sheet name="45-49M" sheetId="22" r:id="rId13"/>
    <sheet name="45-49F" sheetId="23" r:id="rId14"/>
    <sheet name="50-54M" sheetId="24" r:id="rId15"/>
    <sheet name="50-54F" sheetId="25" r:id="rId16"/>
    <sheet name="55-59M" sheetId="26" r:id="rId17"/>
    <sheet name="55-59F" sheetId="27" r:id="rId18"/>
    <sheet name="60-64M" sheetId="28" r:id="rId19"/>
    <sheet name="65-69M" sheetId="29" r:id="rId20"/>
  </sheets>
  <definedNames/>
  <calcPr calcId="171027"/>
</workbook>
</file>

<file path=xl/sharedStrings.xml><?xml version="1.0" encoding="utf-8"?>
<sst xmlns="http://schemas.openxmlformats.org/spreadsheetml/2006/main" count="951" uniqueCount="396">
  <si>
    <t>SC</t>
  </si>
  <si>
    <t>DF</t>
  </si>
  <si>
    <t>PB</t>
  </si>
  <si>
    <t>RJ</t>
  </si>
  <si>
    <t>CE</t>
  </si>
  <si>
    <t>PA</t>
  </si>
  <si>
    <t>SP</t>
  </si>
  <si>
    <t>AM</t>
  </si>
  <si>
    <t>JOÃO MARTINS GALVÃO</t>
  </si>
  <si>
    <t>PE</t>
  </si>
  <si>
    <t>PR</t>
  </si>
  <si>
    <t>BA</t>
  </si>
  <si>
    <t>ES</t>
  </si>
  <si>
    <t>MA</t>
  </si>
  <si>
    <t>SE</t>
  </si>
  <si>
    <t>RN</t>
  </si>
  <si>
    <t>AL</t>
  </si>
  <si>
    <t>THIAGO MOHANA DE CARVALHO</t>
  </si>
  <si>
    <t>JONATA JOSE FREITAS DE SANTANA</t>
  </si>
  <si>
    <t>CAROLINA MILITAO</t>
  </si>
  <si>
    <t>RAFAEL DA SILVA SANTOS PADILHA</t>
  </si>
  <si>
    <t>CARLOS KLEBER SILVA DE JESUS</t>
  </si>
  <si>
    <t>JAQUES CORREA DE ALMEIDA JR</t>
  </si>
  <si>
    <t>CRUIFF EMERSON PINTO DA SILVA</t>
  </si>
  <si>
    <t>GO</t>
  </si>
  <si>
    <t>RAFAEL TEIXEIRA ARIAS</t>
  </si>
  <si>
    <t>BONIECK DE SOUZA CLEMENTE</t>
  </si>
  <si>
    <t>ALONSO DE MELO FEITOSA FILHO</t>
  </si>
  <si>
    <t>PAULA MONTEIRO DE BARROS MIOTTO</t>
  </si>
  <si>
    <t>ALEXANDRE PARSANEZE</t>
  </si>
  <si>
    <t>MG</t>
  </si>
  <si>
    <t>RAFAEL LEITAO TEIXEIRA PINHO</t>
  </si>
  <si>
    <t>EVERTON ANTONIO COSTA DE LIMA</t>
  </si>
  <si>
    <t>ROBERTO ALVES DE SENA</t>
  </si>
  <si>
    <t>FRANCISCO UILQUER LEMOS BORGES</t>
  </si>
  <si>
    <t>FABIO MAIA DE OLIVEIRA</t>
  </si>
  <si>
    <t>DANIEL DE MACEDO SOUTO</t>
  </si>
  <si>
    <t>MANOEL ANTONIO DOS SANTOS NETO</t>
  </si>
  <si>
    <t>ANDREA DE PAULA JOVENTINO QUEIROZ</t>
  </si>
  <si>
    <t>RS</t>
  </si>
  <si>
    <t>ELCIO SILVA QUEIROZ</t>
  </si>
  <si>
    <t>GILBERTO MOURA DO NASCIMENTO</t>
  </si>
  <si>
    <t>PI</t>
  </si>
  <si>
    <t>MARCUS VINICIUS PINHEIRO BARBOSA</t>
  </si>
  <si>
    <t>ANDRE BELLAGUARDA BATISTA</t>
  </si>
  <si>
    <t>KEPLER SILVEIRA LEITE</t>
  </si>
  <si>
    <t>REGINO RAFAEL SILVA QUEIROZ</t>
  </si>
  <si>
    <t>RICARDO JOSE LIMA DE ALMEIDA</t>
  </si>
  <si>
    <t>GERMANO DE PAULA REBOUÇAS CHAGAS</t>
  </si>
  <si>
    <t>JOAO PAULO PINHEIRO FREIRE</t>
  </si>
  <si>
    <t>FRANCISCO EDUARDO COSTA DA SILVA</t>
  </si>
  <si>
    <t>EMERSON FABRICIO BARIANI RIBEIRO</t>
  </si>
  <si>
    <t>ANTONIO MONTEIRO CHAGAS JUNIOR</t>
  </si>
  <si>
    <t>FRANCISCA PINTO DE ANDRADE</t>
  </si>
  <si>
    <t>MARCO AURELIO ALEXANDRE</t>
  </si>
  <si>
    <t>MANOEL ALBERTO LOPES DIAS</t>
  </si>
  <si>
    <t>Posição</t>
  </si>
  <si>
    <t>Idade</t>
  </si>
  <si>
    <t>Data de Nascimento</t>
  </si>
  <si>
    <t>Último resultado</t>
  </si>
  <si>
    <t>Nome</t>
  </si>
  <si>
    <t>Pontos</t>
  </si>
  <si>
    <t>Pontos 2016</t>
  </si>
  <si>
    <t>Campeonato Mundial</t>
  </si>
  <si>
    <t>ÚLTIMA ATUALIZAÇÃO</t>
  </si>
  <si>
    <t xml:space="preserve">Federação </t>
  </si>
  <si>
    <t>Campeonato Brasileiro          1ª Etapa</t>
  </si>
  <si>
    <t>RANKING BRASILEIRO DE LONGA DISTÂNCIA - 18/19 MASCULINO</t>
  </si>
  <si>
    <t>RANKING BRASILEIRO DE LONGA DISTÂNCIA - 18/19 FEMININO</t>
  </si>
  <si>
    <t>RANKING BRASILEIRO DE LONGA DISTÂNCIA - 20/24 MASCULINO</t>
  </si>
  <si>
    <t>RANKING BRASILEIRO DE LONGA DISTÂNCIA -20/24 FEM</t>
  </si>
  <si>
    <t>ISADORA MARIA A. L. MARTINS FERREIRA</t>
  </si>
  <si>
    <t>RANKING BRASILEIRO DE LONGA DISTÂNCIA - 25/29 FEMININO</t>
  </si>
  <si>
    <t>RANKING BRASILEIRO DE LONGA DISTÂNCIA - 25/29 MASCULINO</t>
  </si>
  <si>
    <t>LEVI XAVIER VIANA</t>
  </si>
  <si>
    <t>BRENO FERNANDO MARTINS DOMINGUES</t>
  </si>
  <si>
    <t>MATHEUS FERREIRA PONTE</t>
  </si>
  <si>
    <t>BRUNO FERREIRA LOPES</t>
  </si>
  <si>
    <t>IGOR AVILA BERNARDES DE CASTRO</t>
  </si>
  <si>
    <t>RUDA PINTO DE ANDRADE</t>
  </si>
  <si>
    <t>MATEUS ARAUJO CAVALCANTE</t>
  </si>
  <si>
    <t>ULISSES RODRIGUES DE BRITO</t>
  </si>
  <si>
    <t>MADSON CARVALHO DO NASCIMENTO</t>
  </si>
  <si>
    <t>MARCELO CARVALHO DE ALMEIDA</t>
  </si>
  <si>
    <t>ARNALDO TOME DE SOUZA SANTOS</t>
  </si>
  <si>
    <t>ARTUR BARCELOS HENRIQUE</t>
  </si>
  <si>
    <t>ERICO HAUAJI ZACARIAS</t>
  </si>
  <si>
    <t>THIAGO XIMENES SOUZA GIRÃO</t>
  </si>
  <si>
    <t>RENAN GOMES MENDES DINIZ</t>
  </si>
  <si>
    <t>HANDERSON CARLOS BRAUNA MACIEL</t>
  </si>
  <si>
    <t>VICTOR HUGO ROCHA CAETANO</t>
  </si>
  <si>
    <t>SHIRLEY ORIVANE DA SILVA COSTA</t>
  </si>
  <si>
    <t>ROBERTA GIOVANA MATOS CAETANO</t>
  </si>
  <si>
    <t>RANKING BRASILEIRO DE LONGA DISTÂNCIA -30/34 MASCULINA</t>
  </si>
  <si>
    <t>BRUNO BAZZAN COLLATO</t>
  </si>
  <si>
    <t>DIMITRE BEZERRA BOTELHO</t>
  </si>
  <si>
    <t>LEANDRO ALBUQUERQUE VIEIRA</t>
  </si>
  <si>
    <t>DINERVISSON SILVA DE SOUZA</t>
  </si>
  <si>
    <t>RAFAEL SILVA RIBEIRO</t>
  </si>
  <si>
    <t>RAFAEL XIMENES VERISSIMO</t>
  </si>
  <si>
    <t>RICHARD DIEGO DOS SANTOS MACEDO</t>
  </si>
  <si>
    <t>GUSTAVO CAVALCANTE DE ALBUQUERQUE</t>
  </si>
  <si>
    <t>BRENO LEAL LIMA</t>
  </si>
  <si>
    <t>MAIKO RIBEIRO NUNES</t>
  </si>
  <si>
    <t>JOSE ITAMAR FERREIRA FILHO</t>
  </si>
  <si>
    <t>ADEFABIO DAYSON ANDRADE GOMES</t>
  </si>
  <si>
    <t>PEDRO FELIPE SILVA RODRIGUES</t>
  </si>
  <si>
    <t>FABRICIO REIS MOTA FERREIRA</t>
  </si>
  <si>
    <t>SOLOM ALVES DE CALDAS NETO</t>
  </si>
  <si>
    <t>DAVI BRAZ PAULA</t>
  </si>
  <si>
    <t>IURY BRAGA RODRIGUES</t>
  </si>
  <si>
    <t>HENRIQUE GODIM ROCHA ALVES</t>
  </si>
  <si>
    <t>LUIGI LINHARES TAVARES</t>
  </si>
  <si>
    <t>LUCAS JOSE DE BASTOS FONTES</t>
  </si>
  <si>
    <t>ALBERTO LEÃO DIAS</t>
  </si>
  <si>
    <t>GUSTAVO UCHOA ARARIPE ANDRADE</t>
  </si>
  <si>
    <t>MAX WELL BARROS LEITÃO</t>
  </si>
  <si>
    <t>RANKING BRASILEIRO DE LONGA DISTÂNCIA - 35/39 MASCULINA</t>
  </si>
  <si>
    <t>RANKING BRASILEIRO DE LONGA DISTÂNCIA - 30/34 FEMININO</t>
  </si>
  <si>
    <t>ROGERIO SILVA DE PAULA</t>
  </si>
  <si>
    <t>CASSIO EDUARDO ROCHA MARTINS</t>
  </si>
  <si>
    <t>PAULO SERGIO BARROS</t>
  </si>
  <si>
    <t>MARIO ITALO BARROS DE CARVALHO</t>
  </si>
  <si>
    <t>RAFAEL PEREZ PERALVA</t>
  </si>
  <si>
    <t>JOÃO VICTOR DE OLIVEIRA TERCEIRO</t>
  </si>
  <si>
    <t>BRUCE CASTRO DE ANDRADE CAIRO</t>
  </si>
  <si>
    <t>LINDENBERG CESARIO  DE OLIVEIRA</t>
  </si>
  <si>
    <t>JOÃO PAULO ROCHA PONTE</t>
  </si>
  <si>
    <t>ANDRE LUIZ MOREIRA ROLIM</t>
  </si>
  <si>
    <t>MARCELO DE QUEIROZ RANGEL</t>
  </si>
  <si>
    <t>MARIO HENRIQUE DE OLIVEIRA SIMEÃO</t>
  </si>
  <si>
    <t>MARCELO FREIRE MOREIRA</t>
  </si>
  <si>
    <t>LUIZ CLAUDIO DE CASTRO FERREIRA JUNIOR</t>
  </si>
  <si>
    <t>HEBERT ASSIS DOS REIS</t>
  </si>
  <si>
    <t>RICARDO RABELO DE MORAES</t>
  </si>
  <si>
    <t>JOSE ATAIDES FROTA FILHO</t>
  </si>
  <si>
    <t>FELIPE RODRIGUES BEZERRA</t>
  </si>
  <si>
    <t>PAULO WESCLEY DA SILVA</t>
  </si>
  <si>
    <t>RAFAEL LUIS CLARINDO</t>
  </si>
  <si>
    <t>ISRAEL GOMES DE LEMOS BRITO</t>
  </si>
  <si>
    <t>FABIO ROCHA FERNANDES TAVORA</t>
  </si>
  <si>
    <t>VINICIUS ARAUJO DE MAGALHÃES</t>
  </si>
  <si>
    <t>EVANDRO CARVALHO DE ANDRADE</t>
  </si>
  <si>
    <t>RANKING BRASILEIRO DE LONGA DISTÂNCIA - 35/39 FEMININO</t>
  </si>
  <si>
    <t>LIA BARROSO REBOUÇAS</t>
  </si>
  <si>
    <t>MILENA MEIRA RAMOS DOS SANTOS</t>
  </si>
  <si>
    <t>LUDMILA PAULA SILVA COSTA</t>
  </si>
  <si>
    <t>MONICA SIMÕES RODRIGUES</t>
  </si>
  <si>
    <t>RANKING BRASILEIRO DE LONGA DISTÂNCIA - 40/44 MASCULINA</t>
  </si>
  <si>
    <t>PAULO GIOVANI MILITÃO DE ALENCAR</t>
  </si>
  <si>
    <t>JOSÉ OTÁVIO RIBEIRO CRUZ FILHO</t>
  </si>
  <si>
    <t>MAICON GONÇALVES LISBOA</t>
  </si>
  <si>
    <t>SERGIO EDUARDO DA P. R. DOS SANTOS</t>
  </si>
  <si>
    <t>FABIO ROQUE DE SÁ</t>
  </si>
  <si>
    <t>THOR LONDON QUINDERE</t>
  </si>
  <si>
    <t>LEONARDO ARAUJO DE MAGALHÃES</t>
  </si>
  <si>
    <t>NAERTON GOMES DE MENEZES</t>
  </si>
  <si>
    <t>ELTON PEREIRA DA ROCHA</t>
  </si>
  <si>
    <t>GABRIEL VELLOSO DA ROCHA PEREIRA</t>
  </si>
  <si>
    <t>RANKING BRASILEIRO DE LONGA DISTÂNCIA - 40/44 FEMININA</t>
  </si>
  <si>
    <t>MARIA CLAUDIA LYRA DE SOUZA</t>
  </si>
  <si>
    <t>KARYNA SARAIVA LEAO GAYA</t>
  </si>
  <si>
    <t>MALBA MENESES LOUREIRO DE ARAUJO</t>
  </si>
  <si>
    <t>RANKING BRASILEIRO DE LONGA DISTÂNCIA - 45/49 MASCULINA</t>
  </si>
  <si>
    <t>GERVASIO DIONISIO DA SILVA</t>
  </si>
  <si>
    <t>ERICK BENEVIDES DE VASCONCELLOS</t>
  </si>
  <si>
    <t>SERGIO COZZETTI BERTOLDI DE SOUZA</t>
  </si>
  <si>
    <t>ABSAMAR BARRETO SIMÕES</t>
  </si>
  <si>
    <t>FERNANDO ANTONIO PONTES MARQUES</t>
  </si>
  <si>
    <t>ANTONIO ALEXANDRE RIBEIRO VIEIRA</t>
  </si>
  <si>
    <t>CESAR MEIRA CAIRO</t>
  </si>
  <si>
    <t>FERNANDO COSTA COUTINHO</t>
  </si>
  <si>
    <t>VALERIO MARCELO V. DO NASCIMENTO</t>
  </si>
  <si>
    <t>ANDRE LUIZ WOITECH HECKSHER</t>
  </si>
  <si>
    <t>RANKING BRASILEIRO DE LONGA DISTÂNCIA - 45/49 FEMININO</t>
  </si>
  <si>
    <t>RANKING BRASILEIRO DE LONGA DISTÂNCIA - 50/54 FEMININO</t>
  </si>
  <si>
    <t>MARCIA REGINA DA SILVA PEDRINI</t>
  </si>
  <si>
    <t>RANKING BRASILEIRO DE LONGA DISTÂNCIA - 50/54 MASCULINA</t>
  </si>
  <si>
    <t>RANKING BRASILEIRO DE LONGA DISTÂNCIA - 55/59 MASCULINA</t>
  </si>
  <si>
    <t>FRANCISCO CARVALHO JUNIOR</t>
  </si>
  <si>
    <t>ULISSES MONTENEGRO PONTES</t>
  </si>
  <si>
    <t>ERNESTO GERMANO SCHREIBER</t>
  </si>
  <si>
    <t>LUCIANO PEREIRA DE ALMEIDA</t>
  </si>
  <si>
    <t>ARI DE BRITO JUNIOR</t>
  </si>
  <si>
    <t>JANE PORFIRIO MAGRIOTIS</t>
  </si>
  <si>
    <t>RANKING BRASILEIRO DE LONGA DISTÂNCIA - 60/64 MASCULINA</t>
  </si>
  <si>
    <t>ANTONIO AUGUSTO LIMA DE ARAUJO</t>
  </si>
  <si>
    <t>GILBERTO AZEVEDO DE BRITO</t>
  </si>
  <si>
    <t>DAMIAO NOBRE DE SOUZA</t>
  </si>
  <si>
    <t>WILSON JOSE DE SÁ</t>
  </si>
  <si>
    <t>BENEDITO SERGIO ESPINDOLA BORGES</t>
  </si>
  <si>
    <t>RANKING BRASILEIRO DE LONGA DISTÂNCIA - 55/59 FEMININO</t>
  </si>
  <si>
    <t>RANKING BRASILEIRO DE LONGA DISTÂNCIA - 65/69 MASCULINA</t>
  </si>
  <si>
    <t>JOSE DE ALMEIDA PIMENTEL JUNIOR</t>
  </si>
  <si>
    <t>RAFAEL DORNAS RAMOS</t>
  </si>
  <si>
    <t>INGRID NEVES DAS VIRGENS</t>
  </si>
  <si>
    <t>LUCIANA CARVALHAIS PAIVA FERREIRA</t>
  </si>
  <si>
    <t>MILENA PONTES ALVARENGA</t>
  </si>
  <si>
    <t>TICIANE SILVA AMANCIO</t>
  </si>
  <si>
    <t>JULIANA MONTEIRO MAFRA</t>
  </si>
  <si>
    <t>FLAVIA VALENTE PORTO MACHADO</t>
  </si>
  <si>
    <t>ALIDA ROSARIA SILVA FERREIRA</t>
  </si>
  <si>
    <t>ADRIANA MEIRA PINTO COELHO</t>
  </si>
  <si>
    <t>ELEN CAETANO DE LIMA</t>
  </si>
  <si>
    <t>FATIMA APARECIDA ZENHA BALTAZAR</t>
  </si>
  <si>
    <t>MARIA VILMÁRIA FONTES CARVALHO</t>
  </si>
  <si>
    <t>ROBERTA FRERES ALVAREZ</t>
  </si>
  <si>
    <t>DANIELLE LOPES DA SILVA</t>
  </si>
  <si>
    <t>CLAUDIA SILVA DANIEL</t>
  </si>
  <si>
    <t>CARLA CARVALHO SIMÕES</t>
  </si>
  <si>
    <t>LUIS EDUARDO DE SOUZA LEMOS</t>
  </si>
  <si>
    <t>JEFFERSON REZENDE DOS SANTOS SILVEIRA FAGUNDES</t>
  </si>
  <si>
    <t>THOR TARQUINIO NOGUEROL</t>
  </si>
  <si>
    <t>RUAN EDUARDO INACIO DE CARVALHO</t>
  </si>
  <si>
    <t>JOÃO LUÍS MORAIS FREIRE</t>
  </si>
  <si>
    <t>PEDRO HENRIQUE CUPELLO BERNARDO</t>
  </si>
  <si>
    <t>JOBSON DE FREITAS PASSOS SANTOS</t>
  </si>
  <si>
    <t>LUAN DO NASCIMENTO NERI</t>
  </si>
  <si>
    <t>EDUARDO PALU DE CORDOVA</t>
  </si>
  <si>
    <t>DYNALMO ANTONIO DE SOUZA</t>
  </si>
  <si>
    <t>BRUNO EDUARDO DE FARIA</t>
  </si>
  <si>
    <t>JOÃO CARLOS KRUSCHEWSKY LEAHY</t>
  </si>
  <si>
    <t>CAIO DINIZ GOUVEA DE SOUZA</t>
  </si>
  <si>
    <t>ITAMAR CRUZ CRISOSTOMO</t>
  </si>
  <si>
    <t>MATHEUS CHARCHAR FROES</t>
  </si>
  <si>
    <t>WESLLEY SILVA NOGUEIRA</t>
  </si>
  <si>
    <t>FILIPE SOARES RIBEIRO</t>
  </si>
  <si>
    <t>VICTOR JOH HAN</t>
  </si>
  <si>
    <t>MARCUS VINICIUS RIBEIRO ROCHA</t>
  </si>
  <si>
    <t>SANDRO ANTONIO WUICIK</t>
  </si>
  <si>
    <t>EDSON ATALLAH MONREAL</t>
  </si>
  <si>
    <t>RAFAEL RAMOS BERNARDO</t>
  </si>
  <si>
    <t>DAVID LEANDRO FALCÃO</t>
  </si>
  <si>
    <t>LEOMAR DA SILVA SANTOS JUNIOR</t>
  </si>
  <si>
    <t>FRANCISCO LEANDRO PINHEIRO NETO</t>
  </si>
  <si>
    <t>ARTUR SILVA QUEIROZ</t>
  </si>
  <si>
    <t>MARCUS VINICIUS COSTA ALMEIDA JUNIOR</t>
  </si>
  <si>
    <t>RAFAEL CASTRO MACIEL DA SILVA</t>
  </si>
  <si>
    <t>JOAO HENRIQUE GOMES DE ALMEIDA</t>
  </si>
  <si>
    <t>LEONARDO SANTEDICOLA ANDRADE</t>
  </si>
  <si>
    <t>VINICIUS DOS SANTOS LAGO</t>
  </si>
  <si>
    <t>MARCELO GUSMÃO MELLO</t>
  </si>
  <si>
    <t>DANIEL PIRES REBELO DA COSTA FERREIRA</t>
  </si>
  <si>
    <t>IRION SERAFIM DE SOUZA FILHO</t>
  </si>
  <si>
    <t>BRUNO BORBA LEITE</t>
  </si>
  <si>
    <t>FREDERICO ROCHA PEREIRA</t>
  </si>
  <si>
    <t>LUCIANO MOURA DE FREITAS</t>
  </si>
  <si>
    <t>FELIPE MIRANDA MOREIRA BOMFIM</t>
  </si>
  <si>
    <t>TERCIO LIMA PIMENTEL</t>
  </si>
  <si>
    <t>ROBSON FIGUEIREDO RODRIGUES</t>
  </si>
  <si>
    <t>THIAGO DALLA BERNARDINA DAHER</t>
  </si>
  <si>
    <t>VITOR SILVA NOVAES</t>
  </si>
  <si>
    <t>AGILDO EGLIBERTO NEVES JUNIOR</t>
  </si>
  <si>
    <t>DENNIS SCOGNAMIGLIO BODSTEIN</t>
  </si>
  <si>
    <t>GEYSER AMARAL RODRIGUES</t>
  </si>
  <si>
    <t>VICTOR DE OLIVEIRA SOUZA</t>
  </si>
  <si>
    <t>RUDNEY DALTRO DE MACEDO</t>
  </si>
  <si>
    <t>MARCILIO PEREIRA FALCÃO</t>
  </si>
  <si>
    <t>TIAGO DUTRA SANTOS</t>
  </si>
  <si>
    <t>ANTONIO GUSTAVO DA SILVA PEREIRA</t>
  </si>
  <si>
    <t>TIAGO BRANDÃO CORREIA</t>
  </si>
  <si>
    <t>MARCELO DO ESPIRITO SANTO SOUSA</t>
  </si>
  <si>
    <t>ANDRE SAMPAIO SOUZA</t>
  </si>
  <si>
    <t>JOAO MARIO DE SOUSA GALVAO</t>
  </si>
  <si>
    <t>RODRIGO MARCOVICH ROSSONI</t>
  </si>
  <si>
    <t>JOAO PAULO MEIRELES SOUZA</t>
  </si>
  <si>
    <t>LUIZ CARLOS NOBRE GUIMARAES</t>
  </si>
  <si>
    <t>ANTONIO BERNARDO CHAVES FERREIRA</t>
  </si>
  <si>
    <t>LEANDRO SADY RODRIGUES</t>
  </si>
  <si>
    <t>FELIPE LUÍS LACERDA DE C. CIDADE MATOS</t>
  </si>
  <si>
    <t>LUIS FERNANDO PALHARES ANDRE</t>
  </si>
  <si>
    <t>ANGELO MARCIO RIBEIRO DA SILVA</t>
  </si>
  <si>
    <t>RODOLFO IUKELZON DOS REIS SANT ANA</t>
  </si>
  <si>
    <t>ALESSANDRO CASSIMIRO DINIZ</t>
  </si>
  <si>
    <t>MARCELO DE CASTRO</t>
  </si>
  <si>
    <t>RENATO VINÍCIUS FERREIRA</t>
  </si>
  <si>
    <t>KILDES BEZERRA SILVA</t>
  </si>
  <si>
    <t>ANDRÉ LUIS VIEIRA AZIN</t>
  </si>
  <si>
    <t>MARCO ANTONIO MIRANDA DE SOUSA</t>
  </si>
  <si>
    <t>RAFAEL MAIA CARLOS FONSECA</t>
  </si>
  <si>
    <t>SIDCLEY DA SILVA BARROS</t>
  </si>
  <si>
    <t>LEONARDO LANDIM CURVELO</t>
  </si>
  <si>
    <t>CRISTIANO FILGUEIRA DE OLIVEIRA</t>
  </si>
  <si>
    <t>KILDERSON BEZERRA SILVA</t>
  </si>
  <si>
    <t>LUIZ EDUARDO BRANDAO CRUZ</t>
  </si>
  <si>
    <t>MARIO JORGE PEREIRA DA MATA</t>
  </si>
  <si>
    <t>DELIO LOPES DOS SANTOS JUNIOR</t>
  </si>
  <si>
    <t>MATHEUS NONATO DUTRA DA SILVA</t>
  </si>
  <si>
    <t>MICHAEL WILDERER</t>
  </si>
  <si>
    <t>ALISON PINTO REIS</t>
  </si>
  <si>
    <t>FABIO ALMEIDA ABU CHACRA CAMERA</t>
  </si>
  <si>
    <t>PAULO SÉRGIO ROSA COSTA</t>
  </si>
  <si>
    <t>MARCOS FERNANDO PEIXOTO COSTA</t>
  </si>
  <si>
    <t>OG SILVA JUNIOR</t>
  </si>
  <si>
    <t>GILBERT OLIVEIRA GOMES</t>
  </si>
  <si>
    <t>MAURICIO NOVAES IENO</t>
  </si>
  <si>
    <t>WILSON OLIVEIRA PAULINO</t>
  </si>
  <si>
    <t>AC</t>
  </si>
  <si>
    <t>RICARDO NAVARRO CUNHA</t>
  </si>
  <si>
    <t>FABIO REGIS SANTOS</t>
  </si>
  <si>
    <t>JULIO CESAR SANTANA DOS SANTOS</t>
  </si>
  <si>
    <t>EVANDRO JOSÉ DE ALENCAR PATON</t>
  </si>
  <si>
    <t>ORLANDO PINTO DE A. CASTRO JÚNIOR</t>
  </si>
  <si>
    <t>ALCIMAR SOUZA DA SILVA</t>
  </si>
  <si>
    <t>LUIZ ANTONIO BARBOSA FELIPE</t>
  </si>
  <si>
    <t>EDIVALDO DE ARAUJO FILHO</t>
  </si>
  <si>
    <t>EUGÊNIO DOMINGOS DE SOUZA NETO</t>
  </si>
  <si>
    <t>PEDRO AUGUSTO DE OLIVEIRA</t>
  </si>
  <si>
    <t>CICERO MARIANO FILHO</t>
  </si>
  <si>
    <t>Pontos 2017</t>
  </si>
  <si>
    <t>LUIS FERNANDO CLÁUDIO DA SILVA</t>
  </si>
  <si>
    <t>TAMYRES ALVES DOMINGOS</t>
  </si>
  <si>
    <t>MARIANA VIANA PINHEIRO</t>
  </si>
  <si>
    <t>CONCEIÇAO MARGARIDA DE LIMA</t>
  </si>
  <si>
    <t>CAROLINA CARVALHO BRASIL</t>
  </si>
  <si>
    <t xml:space="preserve">LARISSA AMARAL DE ARRUDA FALCÃO </t>
  </si>
  <si>
    <t>GERMANA MONTEIRO DE MORAES</t>
  </si>
  <si>
    <t>RENATA CUNHA CORREIA</t>
  </si>
  <si>
    <t>NATÁLIA DOMINGUES FALCÃO</t>
  </si>
  <si>
    <t>GEÓRGIA WAIN THI LAU</t>
  </si>
  <si>
    <t>GUZA REZE DE AQUINO SILVA</t>
  </si>
  <si>
    <t>DENISE DA SILVA FIORIO LANZA</t>
  </si>
  <si>
    <t>RAMON MAURÍCIO PEREIRA DA COSTA</t>
  </si>
  <si>
    <t>MARCOS BRUNNO SÁ LEITÃO VIEIRA COSTA</t>
  </si>
  <si>
    <t>DANILO DOS SANTOS LIMA</t>
  </si>
  <si>
    <t>THIAGO GOMES DOS SANTOS SILVA</t>
  </si>
  <si>
    <t>DAVI PEIXOTO DE ALENCAR SOARES</t>
  </si>
  <si>
    <t>JOSÉ EDSON VITORINO DE SOUSA</t>
  </si>
  <si>
    <t>DIEGO FERRAZ DE ARAUJO SANTOS</t>
  </si>
  <si>
    <t>PAULO VITOR MENDES DA COSTA</t>
  </si>
  <si>
    <t>GUILHERME GURGEL DO AMARAL FIERI</t>
  </si>
  <si>
    <t>ARTHUR FARIAS SILVA</t>
  </si>
  <si>
    <t>HIGO BARROS DE MELO</t>
  </si>
  <si>
    <t>JOÃO PAULO SANTOS MONTEIRO</t>
  </si>
  <si>
    <t>WALTER MAGALHÃES NETO</t>
  </si>
  <si>
    <t>RONALDO SERPA FERREIRA</t>
  </si>
  <si>
    <t>FREDERICO HECHT CURY</t>
  </si>
  <si>
    <t>CARLOS EDUARDO ROCHA DE OLIVEIRA</t>
  </si>
  <si>
    <t>ALEX OMENA GOMES DE BARROS</t>
  </si>
  <si>
    <t>JOSE ARNALDO RODRIGUES MACHADO FILHO</t>
  </si>
  <si>
    <t>TIAGO ANDRADE SANTOS</t>
  </si>
  <si>
    <t>ITALO CORDEIRO ABREU</t>
  </si>
  <si>
    <t>BRUNO ALMEIDA LESSA CASTRO</t>
  </si>
  <si>
    <t>LUIS FELIPPE GOMES MOREIRA</t>
  </si>
  <si>
    <t>PAULO CESAR MATTOS DOURADO DE MESQUITA</t>
  </si>
  <si>
    <t>BERNARDO BATISTA SILVA BERALDI</t>
  </si>
  <si>
    <t>LUCAS VIEIRA VILHENA</t>
  </si>
  <si>
    <t>BRUNO CARLOS CARDOSO</t>
  </si>
  <si>
    <t>KRERLEY IRRACIEL MARTINS OLIVIVEIRA</t>
  </si>
  <si>
    <t>WILLIAM MACEDO DE SOUZA</t>
  </si>
  <si>
    <t>CAMILO ALMEIDA TORRES</t>
  </si>
  <si>
    <t>BELMIRO MILVO TESSER JUNIOR</t>
  </si>
  <si>
    <t>HENRIQUE GONDIM ROCHA ALVES</t>
  </si>
  <si>
    <t>JOSE AUGUSTO MONTEIRO DE MELO FILHO</t>
  </si>
  <si>
    <t>JEAN FRANCISCO DE SOUZA PONTES</t>
  </si>
  <si>
    <t>DILSONCLEY DA SILVA</t>
  </si>
  <si>
    <t>ALÉSSIO EULÁLIO DANTAS</t>
  </si>
  <si>
    <t>JOÃONECI MARTINS DE OLIVEIRA JÚNIOR</t>
  </si>
  <si>
    <t>JOÃO VITOR MOREIRA MAIA</t>
  </si>
  <si>
    <t>REGIO RODRIGUES VIEIRA</t>
  </si>
  <si>
    <t>ANTONIO FRANCISCO PETILLO JUNIOR</t>
  </si>
  <si>
    <t>JOSE FLAVIO ALENCAR FILHO</t>
  </si>
  <si>
    <t>DIOGO HENRIQUE DE ARAÚJO</t>
  </si>
  <si>
    <t>ANTENOR FROTA VASCONCELOS NETO</t>
  </si>
  <si>
    <t>RODRIGO FREITAS GUIMARÃES</t>
  </si>
  <si>
    <t>RICARDO CAULA DOS SANTOS</t>
  </si>
  <si>
    <t>LINDENBERG CESÁRIO DE OLIVEIRA</t>
  </si>
  <si>
    <t>VALDERES MORAES DE ALMEIDA</t>
  </si>
  <si>
    <t>ROBERTO OLIVEIRA DE ABREU</t>
  </si>
  <si>
    <t>PAULO GIOVANI MILITAO DE ALENCAR</t>
  </si>
  <si>
    <t>BERNARDO EMANUEL DUARTE TRINDADE</t>
  </si>
  <si>
    <t>IUNYS PRACIANO DE CARVALHO</t>
  </si>
  <si>
    <t>VINICIUS ARAUJO DE MAGALHAES</t>
  </si>
  <si>
    <t>ANTONIO CELIO ARAUJO DE SOUZA</t>
  </si>
  <si>
    <t>FLÁVIO RICARDO SILVA DE LIMA</t>
  </si>
  <si>
    <t>ANDRÉ LUIS LIMA CORREIA</t>
  </si>
  <si>
    <t>ALEXSANDRO SILVA CASTRO</t>
  </si>
  <si>
    <t>MARCO AURELIO DELGADO FARIA</t>
  </si>
  <si>
    <t>EVANDRO MOREIRA ARAGÃO</t>
  </si>
  <si>
    <t>SANDRO DOMINGUES CORREA</t>
  </si>
  <si>
    <t>MARCIO SPINATO SCOTTI</t>
  </si>
  <si>
    <t>EUCLIDES JOSÉ LEITE CASTELO</t>
  </si>
  <si>
    <t>MARCILIO RODRIGUES PINTO</t>
  </si>
  <si>
    <t>JOSÉ REGINALDO DE FREITAS BARRETO</t>
  </si>
  <si>
    <t>JERÔNIMO DE PAULA REBOUÇAS CHAGAS</t>
  </si>
  <si>
    <t>PEDRO ÂNGELO BASTOS DE OLIVEIRA LESSA</t>
  </si>
  <si>
    <t>LUIZ LEITE DOS SANTOS JUNIOR</t>
  </si>
  <si>
    <t>WASHINGTON LUIZ DE JESUS ANETE SANTOS</t>
  </si>
  <si>
    <t>JOSÉ RIBAMAR DA SILVA RODRIGUES</t>
  </si>
  <si>
    <t>BENÉSIO PEIXOTO DA SILVA</t>
  </si>
  <si>
    <t>CARLOS JEZIMO MEIRELES PEDROSA</t>
  </si>
  <si>
    <t>VENEZIANO ALVES DE MELO BENTO</t>
  </si>
  <si>
    <t>DAVID ZANOTELLI</t>
  </si>
  <si>
    <t>NORVAL BATISTA CRUZ</t>
  </si>
  <si>
    <t xml:space="preserve">Campeonato Brasileiro          </t>
  </si>
  <si>
    <t>RENATO ALBUQUERQUE DE OLIVEIRA CAVALCANTI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</si>
</sst>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2" fontId="0" fillId="9" borderId="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13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13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13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0</xdr:colOff>
      <xdr:row>3</xdr:row>
      <xdr:rowOff>228600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18288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zoomScale="70" zoomScaleNormal="70" zoomScaleSheetLayoutView="100" workbookViewId="0" topLeftCell="A1">
      <selection activeCell="G6" sqref="G4:G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8.57421875" style="1" customWidth="1"/>
    <col min="9" max="9" width="13.28125" style="1" customWidth="1"/>
    <col min="10" max="10" width="14.8515625" style="3" customWidth="1"/>
    <col min="11" max="16384" width="9.140625" style="1" customWidth="1"/>
  </cols>
  <sheetData>
    <row r="1" spans="1:10" ht="20.1" customHeight="1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30" t="s">
        <v>62</v>
      </c>
      <c r="I2" s="31" t="s">
        <v>63</v>
      </c>
      <c r="J2" s="25" t="s">
        <v>394</v>
      </c>
    </row>
    <row r="3" spans="1:10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30"/>
      <c r="I3" s="31"/>
      <c r="J3" s="25"/>
    </row>
    <row r="4" spans="1:10" ht="20.1" customHeight="1">
      <c r="A4" s="13">
        <v>1</v>
      </c>
      <c r="B4" s="6" t="s">
        <v>9</v>
      </c>
      <c r="C4" s="6">
        <f>YEAR($D$3)-YEAR(D4)</f>
        <v>19</v>
      </c>
      <c r="D4" s="8">
        <v>36067</v>
      </c>
      <c r="E4" s="8">
        <v>42974</v>
      </c>
      <c r="F4" s="17" t="s">
        <v>323</v>
      </c>
      <c r="G4" s="23">
        <f aca="true" t="shared" si="0" ref="G4:G5">SUM(H4:J4)</f>
        <v>1572.5</v>
      </c>
      <c r="H4" s="10"/>
      <c r="I4" s="11">
        <v>925</v>
      </c>
      <c r="J4" s="7">
        <v>647.5</v>
      </c>
    </row>
    <row r="5" spans="1:10" ht="20.1" customHeight="1">
      <c r="A5" s="13">
        <v>2</v>
      </c>
      <c r="B5" s="6" t="s">
        <v>9</v>
      </c>
      <c r="C5" s="6">
        <f>YEAR($D$3)-YEAR(D5)</f>
        <v>19</v>
      </c>
      <c r="D5" s="8">
        <v>36134</v>
      </c>
      <c r="E5" s="8">
        <v>42819</v>
      </c>
      <c r="F5" s="17" t="s">
        <v>322</v>
      </c>
      <c r="G5" s="23">
        <f t="shared" si="0"/>
        <v>700</v>
      </c>
      <c r="H5" s="10"/>
      <c r="I5" s="11"/>
      <c r="J5" s="7">
        <v>700</v>
      </c>
    </row>
    <row r="6" spans="1:10" ht="20.1" customHeight="1">
      <c r="A6" s="13">
        <v>3</v>
      </c>
      <c r="B6" s="6" t="s">
        <v>11</v>
      </c>
      <c r="C6" s="6">
        <f>YEAR($D$3)-YEAR(D6)</f>
        <v>19</v>
      </c>
      <c r="D6" s="8">
        <v>35857</v>
      </c>
      <c r="E6" s="8">
        <v>42666</v>
      </c>
      <c r="F6" s="17" t="s">
        <v>210</v>
      </c>
      <c r="G6" s="18">
        <f>SUM(H6:J6)</f>
        <v>215.83</v>
      </c>
      <c r="H6" s="10">
        <v>215.83</v>
      </c>
      <c r="I6" s="11"/>
      <c r="J6" s="7"/>
    </row>
  </sheetData>
  <mergeCells count="7">
    <mergeCell ref="J2:J3"/>
    <mergeCell ref="A1:J1"/>
    <mergeCell ref="E2:E3"/>
    <mergeCell ref="F2:F3"/>
    <mergeCell ref="G2:G3"/>
    <mergeCell ref="H2:H3"/>
    <mergeCell ref="I2:I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"/>
  <sheetViews>
    <sheetView zoomScale="70" zoomScaleNormal="70" workbookViewId="0" topLeftCell="A1">
      <selection activeCell="H4" sqref="H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YEAR('25-29F'!$D$3)-YEAR(D4)</f>
        <v>39</v>
      </c>
      <c r="D4" s="8">
        <v>28851</v>
      </c>
      <c r="E4" s="8">
        <v>42819</v>
      </c>
      <c r="F4" s="17" t="s">
        <v>144</v>
      </c>
      <c r="G4" s="18">
        <f aca="true" t="shared" si="0" ref="G4:G13">(H4+I4)</f>
        <v>1052.23</v>
      </c>
      <c r="H4" s="9">
        <f aca="true" t="shared" si="1" ref="H4:H16">SUM(J4:K4)</f>
        <v>598.9</v>
      </c>
      <c r="I4" s="10">
        <v>453.33</v>
      </c>
      <c r="J4" s="11"/>
      <c r="K4" s="7">
        <v>598.9</v>
      </c>
    </row>
    <row r="5" spans="1:11" ht="20.1" customHeight="1">
      <c r="A5" s="13">
        <v>2</v>
      </c>
      <c r="B5" s="6" t="s">
        <v>4</v>
      </c>
      <c r="C5" s="6">
        <f>YEAR('25-29F'!$D$3)-YEAR(D5)</f>
        <v>37</v>
      </c>
      <c r="D5" s="8">
        <v>29290</v>
      </c>
      <c r="E5" s="8">
        <v>42819</v>
      </c>
      <c r="F5" s="17" t="s">
        <v>147</v>
      </c>
      <c r="G5" s="18">
        <f t="shared" si="0"/>
        <v>712</v>
      </c>
      <c r="H5" s="9">
        <f t="shared" si="1"/>
        <v>554</v>
      </c>
      <c r="I5" s="10">
        <v>158</v>
      </c>
      <c r="J5" s="11"/>
      <c r="K5" s="7">
        <v>554</v>
      </c>
    </row>
    <row r="6" spans="1:11" ht="20.1" customHeight="1">
      <c r="A6" s="19">
        <v>3</v>
      </c>
      <c r="B6" s="6" t="s">
        <v>11</v>
      </c>
      <c r="C6" s="6">
        <f>YEAR('25-29F'!$D$3)-YEAR(D6)</f>
        <v>35</v>
      </c>
      <c r="D6" s="8">
        <v>29998</v>
      </c>
      <c r="E6" s="8">
        <v>42819</v>
      </c>
      <c r="F6" s="17" t="s">
        <v>320</v>
      </c>
      <c r="G6" s="18">
        <f t="shared" si="0"/>
        <v>700</v>
      </c>
      <c r="H6" s="9">
        <f t="shared" si="1"/>
        <v>700</v>
      </c>
      <c r="I6" s="10"/>
      <c r="J6" s="11"/>
      <c r="K6" s="7">
        <v>700</v>
      </c>
    </row>
    <row r="7" spans="1:11" ht="20.1" customHeight="1">
      <c r="A7" s="19">
        <v>4</v>
      </c>
      <c r="B7" s="6" t="s">
        <v>11</v>
      </c>
      <c r="C7" s="6">
        <f>YEAR('25-29F'!$D$3)-YEAR(D7)</f>
        <v>35</v>
      </c>
      <c r="D7" s="8">
        <v>29979</v>
      </c>
      <c r="E7" s="8">
        <v>42819</v>
      </c>
      <c r="F7" s="17" t="s">
        <v>200</v>
      </c>
      <c r="G7" s="18">
        <f t="shared" si="0"/>
        <v>647.5</v>
      </c>
      <c r="H7" s="9">
        <f t="shared" si="1"/>
        <v>647.5</v>
      </c>
      <c r="I7" s="10"/>
      <c r="J7" s="11"/>
      <c r="K7" s="7">
        <v>647.5</v>
      </c>
    </row>
    <row r="8" spans="1:11" ht="20.1" customHeight="1">
      <c r="A8" s="19">
        <v>5</v>
      </c>
      <c r="B8" s="6" t="s">
        <v>2</v>
      </c>
      <c r="C8" s="6">
        <f>YEAR('25-29F'!$D$3)-YEAR(D8)</f>
        <v>36</v>
      </c>
      <c r="D8" s="8">
        <v>29674</v>
      </c>
      <c r="E8" s="8">
        <v>42637</v>
      </c>
      <c r="F8" s="17" t="s">
        <v>146</v>
      </c>
      <c r="G8" s="18">
        <f t="shared" si="0"/>
        <v>237.5</v>
      </c>
      <c r="H8" s="9">
        <f t="shared" si="1"/>
        <v>0</v>
      </c>
      <c r="I8" s="10">
        <v>237.5</v>
      </c>
      <c r="J8" s="11"/>
      <c r="K8" s="7"/>
    </row>
    <row r="9" spans="1:11" ht="20.1" customHeight="1">
      <c r="A9" s="19">
        <v>6</v>
      </c>
      <c r="B9" s="6" t="s">
        <v>24</v>
      </c>
      <c r="C9" s="6">
        <f>YEAR('25-29F'!$D$3)-YEAR(D9)</f>
        <v>37</v>
      </c>
      <c r="D9" s="8">
        <v>29278</v>
      </c>
      <c r="E9" s="8">
        <v>42666</v>
      </c>
      <c r="F9" s="17" t="s">
        <v>203</v>
      </c>
      <c r="G9" s="18">
        <f t="shared" si="0"/>
        <v>215.83</v>
      </c>
      <c r="H9" s="9">
        <f t="shared" si="1"/>
        <v>0</v>
      </c>
      <c r="I9" s="10">
        <v>215.83</v>
      </c>
      <c r="J9" s="11"/>
      <c r="K9" s="7"/>
    </row>
    <row r="10" spans="1:11" ht="20.1" customHeight="1">
      <c r="A10" s="19">
        <v>7</v>
      </c>
      <c r="B10" s="6" t="s">
        <v>6</v>
      </c>
      <c r="C10" s="6">
        <f>YEAR('25-29F'!$D$3)-YEAR(D10)</f>
        <v>36</v>
      </c>
      <c r="D10" s="8">
        <v>29716</v>
      </c>
      <c r="E10" s="8">
        <v>42666</v>
      </c>
      <c r="F10" s="17" t="s">
        <v>206</v>
      </c>
      <c r="G10" s="18">
        <f t="shared" si="0"/>
        <v>199.63</v>
      </c>
      <c r="H10" s="9">
        <f t="shared" si="1"/>
        <v>0</v>
      </c>
      <c r="I10" s="10">
        <v>199.63</v>
      </c>
      <c r="J10" s="11"/>
      <c r="K10" s="7"/>
    </row>
    <row r="11" spans="1:11" ht="20.1" customHeight="1">
      <c r="A11" s="19">
        <v>8</v>
      </c>
      <c r="B11" s="6" t="s">
        <v>3</v>
      </c>
      <c r="C11" s="6">
        <f>YEAR('25-29F'!$D$3)-YEAR(D11)</f>
        <v>39</v>
      </c>
      <c r="D11" s="8">
        <v>28743</v>
      </c>
      <c r="E11" s="8">
        <v>42666</v>
      </c>
      <c r="F11" s="17" t="s">
        <v>204</v>
      </c>
      <c r="G11" s="18">
        <f t="shared" si="0"/>
        <v>184.66</v>
      </c>
      <c r="H11" s="9">
        <f t="shared" si="1"/>
        <v>0</v>
      </c>
      <c r="I11" s="10">
        <v>184.66</v>
      </c>
      <c r="J11" s="11"/>
      <c r="K11" s="7"/>
    </row>
    <row r="12" spans="1:11" ht="20.1" customHeight="1">
      <c r="A12" s="19">
        <v>9</v>
      </c>
      <c r="B12" s="6" t="s">
        <v>2</v>
      </c>
      <c r="C12" s="6">
        <f>YEAR('25-29F'!$D$3)-YEAR(D12)</f>
        <v>36</v>
      </c>
      <c r="D12" s="8">
        <v>29640</v>
      </c>
      <c r="E12" s="8">
        <v>42441</v>
      </c>
      <c r="F12" s="17" t="s">
        <v>145</v>
      </c>
      <c r="G12" s="18">
        <f t="shared" si="0"/>
        <v>184.66</v>
      </c>
      <c r="H12" s="9">
        <f t="shared" si="1"/>
        <v>0</v>
      </c>
      <c r="I12" s="10">
        <v>184.66</v>
      </c>
      <c r="J12" s="11"/>
      <c r="K12" s="7"/>
    </row>
    <row r="13" spans="1:11" ht="20.1" customHeight="1">
      <c r="A13" s="19">
        <v>10</v>
      </c>
      <c r="B13" s="6" t="s">
        <v>11</v>
      </c>
      <c r="C13" s="6">
        <f>YEAR('25-29F'!$D$3)-YEAR(D13)</f>
        <v>38</v>
      </c>
      <c r="D13" s="8">
        <v>29102</v>
      </c>
      <c r="E13" s="8">
        <v>42666</v>
      </c>
      <c r="F13" s="17" t="s">
        <v>205</v>
      </c>
      <c r="G13" s="18">
        <f t="shared" si="0"/>
        <v>158</v>
      </c>
      <c r="H13" s="9">
        <f t="shared" si="1"/>
        <v>0</v>
      </c>
      <c r="I13" s="10">
        <v>158</v>
      </c>
      <c r="J13" s="11"/>
      <c r="K13" s="7"/>
    </row>
    <row r="14" spans="1:11" ht="20.1" customHeight="1">
      <c r="A14" s="19">
        <v>11</v>
      </c>
      <c r="B14" s="6" t="s">
        <v>4</v>
      </c>
      <c r="C14" s="6">
        <f>YEAR('25-29F'!$D$3)-YEAR(D14)</f>
        <v>35</v>
      </c>
      <c r="D14" s="8">
        <v>30099</v>
      </c>
      <c r="E14" s="8">
        <v>42441</v>
      </c>
      <c r="F14" s="17" t="s">
        <v>38</v>
      </c>
      <c r="G14" s="18">
        <f>(H14+I14)/4</f>
        <v>82.765</v>
      </c>
      <c r="H14" s="9">
        <f t="shared" si="1"/>
        <v>0</v>
      </c>
      <c r="I14" s="10">
        <v>331.06</v>
      </c>
      <c r="J14" s="11"/>
      <c r="K14" s="7"/>
    </row>
    <row r="15" spans="1:11" ht="20.1" customHeight="1">
      <c r="A15" s="19">
        <v>12</v>
      </c>
      <c r="B15" s="6" t="s">
        <v>11</v>
      </c>
      <c r="C15" s="6">
        <f>YEAR('25-29F'!$D$3)-YEAR(D15)</f>
        <v>35</v>
      </c>
      <c r="D15" s="8">
        <v>29979</v>
      </c>
      <c r="E15" s="8">
        <v>42666</v>
      </c>
      <c r="F15" s="17" t="s">
        <v>200</v>
      </c>
      <c r="G15" s="20">
        <f>(H15+I15)/4</f>
        <v>49.9075</v>
      </c>
      <c r="H15" s="9">
        <f t="shared" si="1"/>
        <v>0</v>
      </c>
      <c r="I15" s="10">
        <v>199.63</v>
      </c>
      <c r="J15" s="11"/>
      <c r="K15" s="7"/>
    </row>
    <row r="16" spans="1:11" ht="20.1" customHeight="1">
      <c r="A16" s="19">
        <v>13</v>
      </c>
      <c r="B16" s="6" t="s">
        <v>3</v>
      </c>
      <c r="C16" s="6">
        <f>YEAR('25-29F'!$D$3)-YEAR(D16)</f>
        <v>35</v>
      </c>
      <c r="D16" s="8">
        <v>30231</v>
      </c>
      <c r="E16" s="8">
        <v>42666</v>
      </c>
      <c r="F16" s="17" t="s">
        <v>201</v>
      </c>
      <c r="G16" s="20">
        <f>(H16+I16)/4</f>
        <v>46.165</v>
      </c>
      <c r="H16" s="9">
        <f t="shared" si="1"/>
        <v>0</v>
      </c>
      <c r="I16" s="10">
        <v>184.66</v>
      </c>
      <c r="J16" s="11"/>
      <c r="K16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64"/>
  <sheetViews>
    <sheetView zoomScale="70" zoomScaleNormal="70" workbookViewId="0" topLeftCell="A1">
      <selection activeCell="H4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30</v>
      </c>
      <c r="C4" s="6">
        <f>YEAR('25-29M'!$D$3)-YEAR(D4)</f>
        <v>41</v>
      </c>
      <c r="D4" s="8">
        <v>28091</v>
      </c>
      <c r="E4" s="8">
        <v>42819</v>
      </c>
      <c r="F4" s="17" t="s">
        <v>158</v>
      </c>
      <c r="G4" s="18">
        <f>SUM(I4:K4)</f>
        <v>1332.3600000000001</v>
      </c>
      <c r="H4" s="9">
        <f>SUM(J4:K4)</f>
        <v>700</v>
      </c>
      <c r="I4" s="10">
        <v>632.36</v>
      </c>
      <c r="J4" s="11"/>
      <c r="K4" s="7">
        <v>700</v>
      </c>
    </row>
    <row r="5" spans="1:11" ht="20.1" customHeight="1">
      <c r="A5" s="13">
        <v>2</v>
      </c>
      <c r="B5" s="6" t="s">
        <v>4</v>
      </c>
      <c r="C5" s="6">
        <f>YEAR('25-29M'!$D$3)-YEAR(D5)</f>
        <v>43</v>
      </c>
      <c r="D5" s="8">
        <v>27365</v>
      </c>
      <c r="E5" s="8">
        <v>42819</v>
      </c>
      <c r="F5" s="17" t="s">
        <v>150</v>
      </c>
      <c r="G5" s="23">
        <f aca="true" t="shared" si="0" ref="G5:G64">SUM(I5:K5)</f>
        <v>832.16</v>
      </c>
      <c r="H5" s="9">
        <f>SUM(J5:K5)</f>
        <v>647.5</v>
      </c>
      <c r="I5" s="10">
        <v>184.66</v>
      </c>
      <c r="J5" s="11"/>
      <c r="K5" s="7">
        <v>647.5</v>
      </c>
    </row>
    <row r="6" spans="1:11" ht="20.1" customHeight="1">
      <c r="A6" s="13">
        <v>3</v>
      </c>
      <c r="B6" s="6" t="s">
        <v>4</v>
      </c>
      <c r="C6" s="6">
        <f>YEAR('25-29M'!$D$3)-YEAR(D6)</f>
        <v>43</v>
      </c>
      <c r="D6" s="8">
        <v>27081</v>
      </c>
      <c r="E6" s="8">
        <v>42819</v>
      </c>
      <c r="F6" s="17" t="s">
        <v>151</v>
      </c>
      <c r="G6" s="23">
        <f t="shared" si="0"/>
        <v>704.03</v>
      </c>
      <c r="H6" s="9">
        <f>SUM(J6:K6)</f>
        <v>375.2</v>
      </c>
      <c r="I6" s="10">
        <v>328.83</v>
      </c>
      <c r="J6" s="11"/>
      <c r="K6" s="7">
        <v>375.2</v>
      </c>
    </row>
    <row r="7" spans="1:11" ht="20.1" customHeight="1">
      <c r="A7" s="13">
        <v>4</v>
      </c>
      <c r="B7" s="6" t="s">
        <v>4</v>
      </c>
      <c r="C7" s="6">
        <f>YEAR('25-29M'!$D$3)-YEAR(D7)</f>
        <v>42</v>
      </c>
      <c r="D7" s="8">
        <v>27535</v>
      </c>
      <c r="E7" s="8">
        <v>42819</v>
      </c>
      <c r="F7" s="17" t="s">
        <v>52</v>
      </c>
      <c r="G7" s="23">
        <f t="shared" si="0"/>
        <v>620.6</v>
      </c>
      <c r="H7" s="9">
        <f>SUM(J7:K7)</f>
        <v>321</v>
      </c>
      <c r="I7" s="10">
        <v>299.6</v>
      </c>
      <c r="J7" s="11"/>
      <c r="K7" s="7">
        <v>321</v>
      </c>
    </row>
    <row r="8" spans="1:11" ht="20.1" customHeight="1">
      <c r="A8" s="19">
        <v>5</v>
      </c>
      <c r="B8" s="6" t="s">
        <v>4</v>
      </c>
      <c r="C8" s="6">
        <f>YEAR('25-29M'!$D$3)-YEAR(D8)</f>
        <v>40</v>
      </c>
      <c r="D8" s="8">
        <v>28342</v>
      </c>
      <c r="E8" s="8">
        <v>42819</v>
      </c>
      <c r="F8" s="17" t="s">
        <v>366</v>
      </c>
      <c r="G8" s="23">
        <f t="shared" si="0"/>
        <v>598.9</v>
      </c>
      <c r="H8" s="9">
        <f>SUM(J8:K8)</f>
        <v>598.9</v>
      </c>
      <c r="I8" s="10"/>
      <c r="J8" s="11"/>
      <c r="K8" s="7">
        <v>598.9</v>
      </c>
    </row>
    <row r="9" spans="1:11" ht="20.1" customHeight="1">
      <c r="A9" s="19">
        <v>6</v>
      </c>
      <c r="B9" s="6" t="s">
        <v>15</v>
      </c>
      <c r="C9" s="6">
        <f>YEAR('25-29M'!$D$3)-YEAR(D9)</f>
        <v>44</v>
      </c>
      <c r="D9" s="8">
        <v>26891</v>
      </c>
      <c r="E9" s="8">
        <v>42666</v>
      </c>
      <c r="F9" s="17" t="s">
        <v>149</v>
      </c>
      <c r="G9" s="23">
        <f t="shared" si="0"/>
        <v>593.1</v>
      </c>
      <c r="H9" s="9">
        <f>SUM(J9:K9)</f>
        <v>0</v>
      </c>
      <c r="I9" s="10">
        <v>593.1</v>
      </c>
      <c r="J9" s="11"/>
      <c r="K9" s="7"/>
    </row>
    <row r="10" spans="1:11" ht="20.1" customHeight="1">
      <c r="A10" s="19">
        <v>7</v>
      </c>
      <c r="B10" s="6" t="s">
        <v>9</v>
      </c>
      <c r="C10" s="6">
        <f>YEAR('25-29M'!$D$3)-YEAR(D10)</f>
        <v>40</v>
      </c>
      <c r="D10" s="8">
        <v>28317</v>
      </c>
      <c r="E10" s="8">
        <v>42819</v>
      </c>
      <c r="F10" s="17" t="s">
        <v>367</v>
      </c>
      <c r="G10" s="23">
        <f t="shared" si="0"/>
        <v>554</v>
      </c>
      <c r="H10" s="9">
        <f>SUM(J10:K10)</f>
        <v>554</v>
      </c>
      <c r="I10" s="10"/>
      <c r="J10" s="11"/>
      <c r="K10" s="7">
        <v>554</v>
      </c>
    </row>
    <row r="11" spans="1:11" ht="20.1" customHeight="1">
      <c r="A11" s="19">
        <v>8</v>
      </c>
      <c r="B11" s="6" t="s">
        <v>4</v>
      </c>
      <c r="C11" s="6">
        <f>YEAR('25-29M'!$D$3)-YEAR(D11)</f>
        <v>43</v>
      </c>
      <c r="D11" s="8">
        <v>27120</v>
      </c>
      <c r="E11" s="8">
        <v>42819</v>
      </c>
      <c r="F11" s="17" t="s">
        <v>368</v>
      </c>
      <c r="G11" s="23">
        <f t="shared" si="0"/>
        <v>512.5</v>
      </c>
      <c r="H11" s="9">
        <f>SUM(J11:K11)</f>
        <v>512.5</v>
      </c>
      <c r="I11" s="10"/>
      <c r="J11" s="11"/>
      <c r="K11" s="7">
        <v>512.5</v>
      </c>
    </row>
    <row r="12" spans="1:11" ht="20.1" customHeight="1">
      <c r="A12" s="19">
        <v>9</v>
      </c>
      <c r="B12" s="6" t="s">
        <v>15</v>
      </c>
      <c r="C12" s="6">
        <f>YEAR('25-29M'!$D$3)-YEAR(D12)</f>
        <v>44</v>
      </c>
      <c r="D12" s="8">
        <v>26891</v>
      </c>
      <c r="E12" s="8">
        <v>42819</v>
      </c>
      <c r="F12" s="17" t="s">
        <v>369</v>
      </c>
      <c r="G12" s="23">
        <f t="shared" si="0"/>
        <v>474</v>
      </c>
      <c r="H12" s="9">
        <f>SUM(J12:K12)</f>
        <v>474</v>
      </c>
      <c r="I12" s="10"/>
      <c r="J12" s="11"/>
      <c r="K12" s="7">
        <v>474</v>
      </c>
    </row>
    <row r="13" spans="1:11" ht="20.1" customHeight="1">
      <c r="A13" s="19">
        <v>10</v>
      </c>
      <c r="B13" s="6" t="s">
        <v>14</v>
      </c>
      <c r="C13" s="6">
        <f>YEAR('25-29M'!$D$3)-YEAR(D13)</f>
        <v>42</v>
      </c>
      <c r="D13" s="8">
        <v>27474</v>
      </c>
      <c r="E13" s="8">
        <v>42819</v>
      </c>
      <c r="F13" s="17" t="s">
        <v>21</v>
      </c>
      <c r="G13" s="23">
        <f t="shared" si="0"/>
        <v>435.5</v>
      </c>
      <c r="H13" s="9">
        <f>SUM(J13:K13)</f>
        <v>435.5</v>
      </c>
      <c r="I13" s="10"/>
      <c r="J13" s="11"/>
      <c r="K13" s="7">
        <v>435.5</v>
      </c>
    </row>
    <row r="14" spans="1:11" ht="20.1" customHeight="1">
      <c r="A14" s="19">
        <v>11</v>
      </c>
      <c r="B14" s="6" t="s">
        <v>4</v>
      </c>
      <c r="C14" s="6">
        <f>YEAR('25-29M'!$D$3)-YEAR(D14)</f>
        <v>42</v>
      </c>
      <c r="D14" s="8">
        <v>27424</v>
      </c>
      <c r="E14" s="8">
        <v>42819</v>
      </c>
      <c r="F14" s="17" t="s">
        <v>23</v>
      </c>
      <c r="G14" s="23">
        <f t="shared" si="0"/>
        <v>405.6</v>
      </c>
      <c r="H14" s="9">
        <f>SUM(J14:K14)</f>
        <v>405.6</v>
      </c>
      <c r="I14" s="10"/>
      <c r="J14" s="11"/>
      <c r="K14" s="7">
        <v>405.6</v>
      </c>
    </row>
    <row r="15" spans="1:11" ht="20.1" customHeight="1">
      <c r="A15" s="19">
        <v>12</v>
      </c>
      <c r="B15" s="6" t="s">
        <v>6</v>
      </c>
      <c r="C15" s="6">
        <f>YEAR('25-29M'!$D$3)-YEAR(D15)</f>
        <v>44</v>
      </c>
      <c r="D15" s="8">
        <v>26699</v>
      </c>
      <c r="E15" s="8">
        <v>42637</v>
      </c>
      <c r="F15" s="17" t="s">
        <v>29</v>
      </c>
      <c r="G15" s="23">
        <f t="shared" si="0"/>
        <v>365.73</v>
      </c>
      <c r="H15" s="9">
        <f>SUM(J15:K15)</f>
        <v>0</v>
      </c>
      <c r="I15" s="10">
        <v>365.73</v>
      </c>
      <c r="J15" s="11"/>
      <c r="K15" s="7"/>
    </row>
    <row r="16" spans="1:11" ht="20.1" customHeight="1">
      <c r="A16" s="19">
        <v>13</v>
      </c>
      <c r="B16" s="6" t="s">
        <v>11</v>
      </c>
      <c r="C16" s="6">
        <f>YEAR('25-29M'!$D$3)-YEAR(D16)</f>
        <v>40</v>
      </c>
      <c r="D16" s="8">
        <v>28450</v>
      </c>
      <c r="E16" s="8">
        <v>42819</v>
      </c>
      <c r="F16" s="17" t="s">
        <v>370</v>
      </c>
      <c r="G16" s="23">
        <f t="shared" si="0"/>
        <v>347</v>
      </c>
      <c r="H16" s="9">
        <f>SUM(J16:K16)</f>
        <v>347</v>
      </c>
      <c r="I16" s="10"/>
      <c r="J16" s="11"/>
      <c r="K16" s="7">
        <v>347</v>
      </c>
    </row>
    <row r="17" spans="1:11" ht="20.1" customHeight="1">
      <c r="A17" s="19">
        <v>14</v>
      </c>
      <c r="B17" s="6" t="s">
        <v>42</v>
      </c>
      <c r="C17" s="6">
        <f>YEAR('25-29M'!$D$3)-YEAR(D17)</f>
        <v>43</v>
      </c>
      <c r="D17" s="8">
        <v>27043</v>
      </c>
      <c r="E17" s="8">
        <v>42819</v>
      </c>
      <c r="F17" s="17" t="s">
        <v>278</v>
      </c>
      <c r="G17" s="23">
        <f t="shared" si="0"/>
        <v>326.56</v>
      </c>
      <c r="H17" s="9">
        <f>SUM(J17:K17)</f>
        <v>254.1</v>
      </c>
      <c r="I17" s="10">
        <v>72.46</v>
      </c>
      <c r="J17" s="11"/>
      <c r="K17" s="7">
        <v>254.1</v>
      </c>
    </row>
    <row r="18" spans="1:11" ht="20.1" customHeight="1">
      <c r="A18" s="19">
        <v>15</v>
      </c>
      <c r="B18" s="6" t="s">
        <v>12</v>
      </c>
      <c r="C18" s="6">
        <f>YEAR('25-29M'!$D$3)-YEAR(D18)</f>
        <v>42</v>
      </c>
      <c r="D18" s="8">
        <v>27636</v>
      </c>
      <c r="E18" s="8">
        <v>42666</v>
      </c>
      <c r="F18" s="17" t="s">
        <v>51</v>
      </c>
      <c r="G18" s="23">
        <f t="shared" si="0"/>
        <v>299.86</v>
      </c>
      <c r="H18" s="9">
        <f>SUM(J18:K18)</f>
        <v>0</v>
      </c>
      <c r="I18" s="10">
        <v>299.86</v>
      </c>
      <c r="J18" s="11"/>
      <c r="K18" s="7"/>
    </row>
    <row r="19" spans="1:11" ht="20.1" customHeight="1">
      <c r="A19" s="19">
        <v>16</v>
      </c>
      <c r="B19" s="6" t="s">
        <v>4</v>
      </c>
      <c r="C19" s="6">
        <f>YEAR('25-29M'!$D$3)-YEAR(D19)</f>
        <v>44</v>
      </c>
      <c r="D19" s="8">
        <v>26850</v>
      </c>
      <c r="E19" s="8">
        <v>42819</v>
      </c>
      <c r="F19" s="17" t="s">
        <v>371</v>
      </c>
      <c r="G19" s="23">
        <f t="shared" si="0"/>
        <v>296.9</v>
      </c>
      <c r="H19" s="9">
        <f>SUM(J19:K19)</f>
        <v>296.9</v>
      </c>
      <c r="I19" s="10"/>
      <c r="J19" s="11"/>
      <c r="K19" s="7">
        <v>296.9</v>
      </c>
    </row>
    <row r="20" spans="1:11" ht="20.1" customHeight="1">
      <c r="A20" s="21">
        <v>17</v>
      </c>
      <c r="B20" s="6" t="s">
        <v>4</v>
      </c>
      <c r="C20" s="6">
        <f>YEAR('25-29M'!$D$3)-YEAR(D20)</f>
        <v>43</v>
      </c>
      <c r="D20" s="8">
        <v>27176</v>
      </c>
      <c r="E20" s="8">
        <v>42819</v>
      </c>
      <c r="F20" s="17" t="s">
        <v>156</v>
      </c>
      <c r="G20" s="23">
        <f t="shared" si="0"/>
        <v>284.96</v>
      </c>
      <c r="H20" s="9">
        <f>SUM(J20:K20)</f>
        <v>186</v>
      </c>
      <c r="I20" s="10">
        <v>98.96</v>
      </c>
      <c r="J20" s="11"/>
      <c r="K20" s="7">
        <v>186</v>
      </c>
    </row>
    <row r="21" spans="1:11" ht="20.1" customHeight="1">
      <c r="A21" s="21">
        <v>18</v>
      </c>
      <c r="B21" s="6" t="s">
        <v>4</v>
      </c>
      <c r="C21" s="6">
        <f>YEAR('25-29M'!$D$3)-YEAR(D21)</f>
        <v>41</v>
      </c>
      <c r="D21" s="8">
        <v>28004</v>
      </c>
      <c r="E21" s="8">
        <v>42819</v>
      </c>
      <c r="F21" s="17" t="s">
        <v>50</v>
      </c>
      <c r="G21" s="23">
        <f t="shared" si="0"/>
        <v>274.7</v>
      </c>
      <c r="H21" s="9">
        <f>SUM(J21:K21)</f>
        <v>274.7</v>
      </c>
      <c r="I21" s="10"/>
      <c r="J21" s="11"/>
      <c r="K21" s="7">
        <v>274.7</v>
      </c>
    </row>
    <row r="22" spans="1:11" ht="20.1" customHeight="1">
      <c r="A22" s="21">
        <v>19</v>
      </c>
      <c r="B22" s="6" t="s">
        <v>4</v>
      </c>
      <c r="C22" s="6">
        <f>YEAR('25-29M'!$D$3)-YEAR(D22)</f>
        <v>40</v>
      </c>
      <c r="D22" s="8">
        <v>28286</v>
      </c>
      <c r="E22" s="8">
        <v>42819</v>
      </c>
      <c r="F22" s="17" t="s">
        <v>372</v>
      </c>
      <c r="G22" s="23">
        <f t="shared" si="0"/>
        <v>235</v>
      </c>
      <c r="H22" s="9">
        <f>SUM(J22:K22)</f>
        <v>235</v>
      </c>
      <c r="I22" s="10"/>
      <c r="J22" s="11"/>
      <c r="K22" s="7">
        <v>235</v>
      </c>
    </row>
    <row r="23" spans="1:11" ht="20.1" customHeight="1">
      <c r="A23" s="21">
        <v>20</v>
      </c>
      <c r="B23" s="6" t="s">
        <v>11</v>
      </c>
      <c r="C23" s="6">
        <f>YEAR('25-29M'!$D$3)-YEAR(D23)</f>
        <v>43</v>
      </c>
      <c r="D23" s="8">
        <v>27039</v>
      </c>
      <c r="E23" s="8">
        <v>42666</v>
      </c>
      <c r="F23" s="17" t="s">
        <v>152</v>
      </c>
      <c r="G23" s="23">
        <f t="shared" si="0"/>
        <v>224.5</v>
      </c>
      <c r="H23" s="9">
        <f>SUM(J23:K23)</f>
        <v>0</v>
      </c>
      <c r="I23" s="10">
        <v>224.5</v>
      </c>
      <c r="J23" s="11"/>
      <c r="K23" s="7"/>
    </row>
    <row r="24" spans="1:11" ht="20.1" customHeight="1">
      <c r="A24" s="21">
        <v>21</v>
      </c>
      <c r="B24" s="6" t="s">
        <v>7</v>
      </c>
      <c r="C24" s="6">
        <f>YEAR('25-29M'!$D$3)-YEAR(D24)</f>
        <v>44</v>
      </c>
      <c r="D24" s="8">
        <v>26954</v>
      </c>
      <c r="E24" s="8">
        <v>42819</v>
      </c>
      <c r="F24" s="17" t="s">
        <v>373</v>
      </c>
      <c r="G24" s="23">
        <f t="shared" si="0"/>
        <v>217.4</v>
      </c>
      <c r="H24" s="9">
        <f>SUM(J24:K24)</f>
        <v>217.4</v>
      </c>
      <c r="I24" s="10"/>
      <c r="J24" s="11"/>
      <c r="K24" s="7">
        <v>217.4</v>
      </c>
    </row>
    <row r="25" spans="1:11" ht="20.1" customHeight="1">
      <c r="A25" s="21">
        <v>22</v>
      </c>
      <c r="B25" s="6" t="s">
        <v>1</v>
      </c>
      <c r="C25" s="6">
        <f>YEAR('25-29M'!$D$3)-YEAR(D25)</f>
        <v>42</v>
      </c>
      <c r="D25" s="8">
        <v>27703</v>
      </c>
      <c r="E25" s="8">
        <v>42666</v>
      </c>
      <c r="F25" s="17" t="s">
        <v>269</v>
      </c>
      <c r="G25" s="23">
        <f t="shared" si="0"/>
        <v>215.83</v>
      </c>
      <c r="H25" s="9">
        <f>SUM(J25:K25)</f>
        <v>0</v>
      </c>
      <c r="I25" s="10">
        <v>215.83</v>
      </c>
      <c r="J25" s="11"/>
      <c r="K25" s="7"/>
    </row>
    <row r="26" spans="1:11" ht="20.1" customHeight="1">
      <c r="A26" s="21">
        <v>23</v>
      </c>
      <c r="B26" s="6" t="s">
        <v>9</v>
      </c>
      <c r="C26" s="6">
        <f>YEAR('25-29M'!$D$3)-YEAR(D26)</f>
        <v>44</v>
      </c>
      <c r="D26" s="8">
        <v>26849</v>
      </c>
      <c r="E26" s="8">
        <v>42819</v>
      </c>
      <c r="F26" s="17" t="s">
        <v>374</v>
      </c>
      <c r="G26" s="23">
        <f t="shared" si="0"/>
        <v>201</v>
      </c>
      <c r="H26" s="9">
        <f>SUM(J26:K26)</f>
        <v>201</v>
      </c>
      <c r="I26" s="10"/>
      <c r="J26" s="11"/>
      <c r="K26" s="7">
        <v>201</v>
      </c>
    </row>
    <row r="27" spans="1:11" ht="20.1" customHeight="1">
      <c r="A27" s="21">
        <v>24</v>
      </c>
      <c r="B27" s="6" t="s">
        <v>0</v>
      </c>
      <c r="C27" s="6">
        <f>YEAR('25-29M'!$D$3)-YEAR(D27)</f>
        <v>44</v>
      </c>
      <c r="D27" s="8">
        <v>26718</v>
      </c>
      <c r="E27" s="8">
        <v>42666</v>
      </c>
      <c r="F27" s="17" t="s">
        <v>270</v>
      </c>
      <c r="G27" s="23">
        <f t="shared" si="0"/>
        <v>199.63</v>
      </c>
      <c r="H27" s="9">
        <f>SUM(J27:K27)</f>
        <v>0</v>
      </c>
      <c r="I27" s="10">
        <v>199.63</v>
      </c>
      <c r="J27" s="11"/>
      <c r="K27" s="7"/>
    </row>
    <row r="28" spans="1:11" ht="20.1" customHeight="1">
      <c r="A28" s="21">
        <v>25</v>
      </c>
      <c r="B28" s="6" t="s">
        <v>4</v>
      </c>
      <c r="C28" s="6">
        <f>YEAR('25-29M'!$D$3)-YEAR(D28)</f>
        <v>43</v>
      </c>
      <c r="D28" s="8">
        <v>27199</v>
      </c>
      <c r="E28" s="8">
        <v>42819</v>
      </c>
      <c r="F28" s="17" t="s">
        <v>375</v>
      </c>
      <c r="G28" s="23">
        <f t="shared" si="0"/>
        <v>172</v>
      </c>
      <c r="H28" s="9">
        <f>SUM(J28:K28)</f>
        <v>172</v>
      </c>
      <c r="I28" s="10"/>
      <c r="J28" s="11"/>
      <c r="K28" s="7">
        <v>172</v>
      </c>
    </row>
    <row r="29" spans="1:11" ht="20.1" customHeight="1">
      <c r="A29" s="21">
        <v>26</v>
      </c>
      <c r="B29" s="6" t="s">
        <v>12</v>
      </c>
      <c r="C29" s="6">
        <f>YEAR('25-29M'!$D$3)-YEAR(D29)</f>
        <v>41</v>
      </c>
      <c r="D29" s="8">
        <v>28094</v>
      </c>
      <c r="E29" s="8">
        <v>42666</v>
      </c>
      <c r="F29" s="17" t="s">
        <v>22</v>
      </c>
      <c r="G29" s="23">
        <f t="shared" si="0"/>
        <v>166.03</v>
      </c>
      <c r="H29" s="9">
        <f>SUM(J29:K29)</f>
        <v>0</v>
      </c>
      <c r="I29" s="10">
        <v>166.03</v>
      </c>
      <c r="J29" s="11"/>
      <c r="K29" s="7"/>
    </row>
    <row r="30" spans="1:11" ht="20.1" customHeight="1">
      <c r="A30" s="21">
        <v>27</v>
      </c>
      <c r="B30" s="6" t="s">
        <v>4</v>
      </c>
      <c r="C30" s="6">
        <f>YEAR('25-29M'!$D$3)-YEAR(D30)</f>
        <v>41</v>
      </c>
      <c r="D30" s="8">
        <v>27919</v>
      </c>
      <c r="E30" s="8">
        <v>42819</v>
      </c>
      <c r="F30" s="17" t="s">
        <v>376</v>
      </c>
      <c r="G30" s="23">
        <f t="shared" si="0"/>
        <v>159.1</v>
      </c>
      <c r="H30" s="9">
        <f>SUM(J30:K30)</f>
        <v>159.1</v>
      </c>
      <c r="I30" s="10"/>
      <c r="J30" s="11"/>
      <c r="K30" s="7">
        <v>159.1</v>
      </c>
    </row>
    <row r="31" spans="1:11" ht="20.1" customHeight="1">
      <c r="A31" s="21">
        <v>28</v>
      </c>
      <c r="B31" s="6" t="s">
        <v>11</v>
      </c>
      <c r="C31" s="6">
        <f>YEAR('25-29M'!$D$3)-YEAR(D31)</f>
        <v>41</v>
      </c>
      <c r="D31" s="8">
        <v>28010</v>
      </c>
      <c r="E31" s="8">
        <v>42666</v>
      </c>
      <c r="F31" s="17" t="s">
        <v>271</v>
      </c>
      <c r="G31" s="23">
        <f t="shared" si="0"/>
        <v>158</v>
      </c>
      <c r="H31" s="9">
        <f>SUM(J31:K31)</f>
        <v>0</v>
      </c>
      <c r="I31" s="10">
        <v>158</v>
      </c>
      <c r="J31" s="11"/>
      <c r="K31" s="7"/>
    </row>
    <row r="32" spans="1:11" ht="20.1" customHeight="1">
      <c r="A32" s="21">
        <v>29</v>
      </c>
      <c r="B32" s="6" t="s">
        <v>11</v>
      </c>
      <c r="C32" s="6">
        <f>YEAR('25-29M'!$D$3)-YEAR(D32)</f>
        <v>41</v>
      </c>
      <c r="D32" s="8">
        <v>27927</v>
      </c>
      <c r="E32" s="8">
        <v>42666</v>
      </c>
      <c r="F32" s="17" t="s">
        <v>272</v>
      </c>
      <c r="G32" s="23">
        <f t="shared" si="0"/>
        <v>146.16</v>
      </c>
      <c r="H32" s="9">
        <f>SUM(J32:K32)</f>
        <v>0</v>
      </c>
      <c r="I32" s="10">
        <v>146.16</v>
      </c>
      <c r="J32" s="11"/>
      <c r="K32" s="7"/>
    </row>
    <row r="33" spans="1:11" ht="20.1" customHeight="1">
      <c r="A33" s="21">
        <v>30</v>
      </c>
      <c r="B33" s="6" t="s">
        <v>3</v>
      </c>
      <c r="C33" s="6">
        <f>YEAR('25-29M'!$D$3)-YEAR(D33)</f>
        <v>43</v>
      </c>
      <c r="D33" s="8">
        <v>27044</v>
      </c>
      <c r="E33" s="8">
        <v>42666</v>
      </c>
      <c r="F33" s="17" t="s">
        <v>273</v>
      </c>
      <c r="G33" s="23">
        <f t="shared" si="0"/>
        <v>125.06</v>
      </c>
      <c r="H33" s="9">
        <f>SUM(J33:K33)</f>
        <v>0</v>
      </c>
      <c r="I33" s="10">
        <v>125.06</v>
      </c>
      <c r="J33" s="11"/>
      <c r="K33" s="7"/>
    </row>
    <row r="34" spans="1:11" ht="20.1" customHeight="1">
      <c r="A34" s="21">
        <v>31</v>
      </c>
      <c r="B34" s="6" t="s">
        <v>11</v>
      </c>
      <c r="C34" s="6">
        <f>YEAR('25-29M'!$D$3)-YEAR(D34)</f>
        <v>43</v>
      </c>
      <c r="D34" s="8">
        <v>27121</v>
      </c>
      <c r="E34" s="8">
        <v>42666</v>
      </c>
      <c r="F34" s="17" t="s">
        <v>274</v>
      </c>
      <c r="G34" s="23">
        <f t="shared" si="0"/>
        <v>115.66</v>
      </c>
      <c r="H34" s="9">
        <f>SUM(J34:K34)</f>
        <v>0</v>
      </c>
      <c r="I34" s="10">
        <v>115.66</v>
      </c>
      <c r="J34" s="11"/>
      <c r="K34" s="7"/>
    </row>
    <row r="35" spans="1:11" ht="20.1" customHeight="1">
      <c r="A35" s="21">
        <v>32</v>
      </c>
      <c r="B35" s="6" t="s">
        <v>4</v>
      </c>
      <c r="C35" s="6">
        <f>YEAR('25-29M'!$D$3)-YEAR(D35)</f>
        <v>43</v>
      </c>
      <c r="D35" s="8">
        <v>27266</v>
      </c>
      <c r="E35" s="8">
        <v>42441</v>
      </c>
      <c r="F35" s="17" t="s">
        <v>154</v>
      </c>
      <c r="G35" s="23">
        <f t="shared" si="0"/>
        <v>115.66</v>
      </c>
      <c r="H35" s="9">
        <f>SUM(J35:K35)</f>
        <v>0</v>
      </c>
      <c r="I35" s="10">
        <v>115.66</v>
      </c>
      <c r="J35" s="11"/>
      <c r="K35" s="7"/>
    </row>
    <row r="36" spans="1:11" ht="20.1" customHeight="1">
      <c r="A36" s="21">
        <v>33</v>
      </c>
      <c r="B36" s="6" t="s">
        <v>3</v>
      </c>
      <c r="C36" s="6">
        <f>YEAR('25-29M'!$D$3)-YEAR(D36)</f>
        <v>42</v>
      </c>
      <c r="D36" s="8">
        <v>27614</v>
      </c>
      <c r="E36" s="8">
        <v>42666</v>
      </c>
      <c r="F36" s="17" t="s">
        <v>275</v>
      </c>
      <c r="G36" s="23">
        <f t="shared" si="0"/>
        <v>107</v>
      </c>
      <c r="H36" s="9">
        <f>SUM(J36:K36)</f>
        <v>0</v>
      </c>
      <c r="I36" s="10">
        <v>107</v>
      </c>
      <c r="J36" s="11"/>
      <c r="K36" s="7"/>
    </row>
    <row r="37" spans="1:11" ht="20.1" customHeight="1">
      <c r="A37" s="21">
        <v>34</v>
      </c>
      <c r="B37" s="6" t="s">
        <v>4</v>
      </c>
      <c r="C37" s="6">
        <f>YEAR('25-29M'!$D$3)-YEAR(D37)</f>
        <v>42</v>
      </c>
      <c r="D37" s="8">
        <v>27735</v>
      </c>
      <c r="E37" s="8">
        <v>42441</v>
      </c>
      <c r="F37" s="17" t="s">
        <v>155</v>
      </c>
      <c r="G37" s="23">
        <f t="shared" si="0"/>
        <v>107</v>
      </c>
      <c r="H37" s="9">
        <f>SUM(J37:K37)</f>
        <v>0</v>
      </c>
      <c r="I37" s="10">
        <v>107</v>
      </c>
      <c r="J37" s="11"/>
      <c r="K37" s="7"/>
    </row>
    <row r="38" spans="1:11" ht="20.1" customHeight="1">
      <c r="A38" s="21">
        <v>35</v>
      </c>
      <c r="B38" s="6" t="s">
        <v>4</v>
      </c>
      <c r="C38" s="6">
        <f>YEAR('25-29M'!$D$3)-YEAR(D38)</f>
        <v>42</v>
      </c>
      <c r="D38" s="8">
        <v>27718</v>
      </c>
      <c r="E38" s="8">
        <v>42819</v>
      </c>
      <c r="F38" s="17" t="s">
        <v>378</v>
      </c>
      <c r="G38" s="23">
        <f t="shared" si="0"/>
        <v>100</v>
      </c>
      <c r="H38" s="9">
        <f>SUM(J38:K38)</f>
        <v>100</v>
      </c>
      <c r="I38" s="10"/>
      <c r="J38" s="11"/>
      <c r="K38" s="7">
        <v>100</v>
      </c>
    </row>
    <row r="39" spans="1:11" ht="20.1" customHeight="1">
      <c r="A39" s="21">
        <v>36</v>
      </c>
      <c r="B39" s="6" t="s">
        <v>4</v>
      </c>
      <c r="C39" s="6">
        <f>YEAR('25-29M'!$D$3)-YEAR(D39)</f>
        <v>43</v>
      </c>
      <c r="D39" s="8">
        <v>27363</v>
      </c>
      <c r="E39" s="8">
        <v>42819</v>
      </c>
      <c r="F39" s="17" t="s">
        <v>377</v>
      </c>
      <c r="G39" s="23">
        <f t="shared" si="0"/>
        <v>100</v>
      </c>
      <c r="H39" s="9">
        <f>SUM(J39:K39)</f>
        <v>100</v>
      </c>
      <c r="I39" s="10"/>
      <c r="J39" s="11"/>
      <c r="K39" s="7">
        <v>100</v>
      </c>
    </row>
    <row r="40" spans="1:11" ht="20.1" customHeight="1">
      <c r="A40" s="21">
        <v>37</v>
      </c>
      <c r="B40" s="6" t="s">
        <v>4</v>
      </c>
      <c r="C40" s="6">
        <f>YEAR('25-29M'!$D$3)-YEAR(D40)</f>
        <v>42</v>
      </c>
      <c r="D40" s="8">
        <v>27484</v>
      </c>
      <c r="E40" s="8">
        <v>42441</v>
      </c>
      <c r="F40" s="17" t="s">
        <v>157</v>
      </c>
      <c r="G40" s="23">
        <f t="shared" si="0"/>
        <v>91.56</v>
      </c>
      <c r="H40" s="9">
        <f>SUM(J40:K40)</f>
        <v>0</v>
      </c>
      <c r="I40" s="10">
        <v>91.56</v>
      </c>
      <c r="J40" s="11"/>
      <c r="K40" s="7"/>
    </row>
    <row r="41" spans="1:11" ht="20.1" customHeight="1">
      <c r="A41" s="21">
        <v>38</v>
      </c>
      <c r="B41" s="6" t="s">
        <v>1</v>
      </c>
      <c r="C41" s="6">
        <f>YEAR('25-29M'!$D$3)-YEAR(D41)</f>
        <v>43</v>
      </c>
      <c r="D41" s="8">
        <v>27270</v>
      </c>
      <c r="E41" s="8">
        <v>42666</v>
      </c>
      <c r="F41" s="17" t="s">
        <v>276</v>
      </c>
      <c r="G41" s="23">
        <f t="shared" si="0"/>
        <v>91.56</v>
      </c>
      <c r="H41" s="9">
        <f>SUM(J41:K41)</f>
        <v>0</v>
      </c>
      <c r="I41" s="10">
        <v>91.56</v>
      </c>
      <c r="J41" s="11"/>
      <c r="K41" s="7"/>
    </row>
    <row r="42" spans="1:11" ht="20.1" customHeight="1">
      <c r="A42" s="21">
        <v>39</v>
      </c>
      <c r="B42" s="6" t="s">
        <v>11</v>
      </c>
      <c r="C42" s="6">
        <f>YEAR('25-29M'!$D$3)-YEAR(D42)</f>
        <v>43</v>
      </c>
      <c r="D42" s="8">
        <v>27216</v>
      </c>
      <c r="E42" s="8">
        <v>42666</v>
      </c>
      <c r="F42" s="17" t="s">
        <v>277</v>
      </c>
      <c r="G42" s="23">
        <f t="shared" si="0"/>
        <v>84.7</v>
      </c>
      <c r="H42" s="9">
        <f>SUM(J42:K42)</f>
        <v>0</v>
      </c>
      <c r="I42" s="10">
        <v>84.7</v>
      </c>
      <c r="J42" s="11"/>
      <c r="K42" s="7"/>
    </row>
    <row r="43" spans="1:11" ht="20.1" customHeight="1">
      <c r="A43" s="21">
        <v>40</v>
      </c>
      <c r="B43" s="6" t="s">
        <v>11</v>
      </c>
      <c r="C43" s="6">
        <f>YEAR('25-29M'!$D$3)-YEAR(D43)</f>
        <v>40</v>
      </c>
      <c r="D43" s="8">
        <v>28188</v>
      </c>
      <c r="E43" s="8">
        <v>42637</v>
      </c>
      <c r="F43" s="17" t="s">
        <v>48</v>
      </c>
      <c r="G43" s="23">
        <f t="shared" si="0"/>
        <v>304.03</v>
      </c>
      <c r="H43" s="9">
        <f>SUM(J43:K43)</f>
        <v>0</v>
      </c>
      <c r="I43" s="10">
        <v>304.03</v>
      </c>
      <c r="J43" s="11"/>
      <c r="K43" s="7"/>
    </row>
    <row r="44" spans="1:11" ht="20.1" customHeight="1">
      <c r="A44" s="21">
        <v>41</v>
      </c>
      <c r="B44" s="6" t="s">
        <v>1</v>
      </c>
      <c r="C44" s="6">
        <f>YEAR('25-29M'!$D$3)-YEAR(D44)</f>
        <v>41</v>
      </c>
      <c r="D44" s="8">
        <v>28091</v>
      </c>
      <c r="E44" s="8">
        <v>42666</v>
      </c>
      <c r="F44" s="17" t="s">
        <v>279</v>
      </c>
      <c r="G44" s="23">
        <f t="shared" si="0"/>
        <v>67.03</v>
      </c>
      <c r="H44" s="9">
        <f>SUM(J44:K44)</f>
        <v>0</v>
      </c>
      <c r="I44" s="10">
        <v>67.03</v>
      </c>
      <c r="J44" s="11"/>
      <c r="K44" s="7"/>
    </row>
    <row r="45" spans="1:11" ht="20.1" customHeight="1">
      <c r="A45" s="21">
        <v>42</v>
      </c>
      <c r="B45" s="6" t="s">
        <v>15</v>
      </c>
      <c r="C45" s="6">
        <f>YEAR('25-29M'!$D$3)-YEAR(D45)</f>
        <v>42</v>
      </c>
      <c r="D45" s="8">
        <v>27514</v>
      </c>
      <c r="E45" s="8">
        <v>42666</v>
      </c>
      <c r="F45" s="17" t="s">
        <v>280</v>
      </c>
      <c r="G45" s="23">
        <f t="shared" si="0"/>
        <v>62</v>
      </c>
      <c r="H45" s="9">
        <f>SUM(J45:K45)</f>
        <v>0</v>
      </c>
      <c r="I45" s="10">
        <v>62</v>
      </c>
      <c r="J45" s="11"/>
      <c r="K45" s="7"/>
    </row>
    <row r="46" spans="1:11" ht="20.1" customHeight="1">
      <c r="A46" s="21">
        <v>43</v>
      </c>
      <c r="B46" s="6" t="s">
        <v>11</v>
      </c>
      <c r="C46" s="6">
        <f>YEAR('25-29M'!$D$3)-YEAR(D46)</f>
        <v>43</v>
      </c>
      <c r="D46" s="8">
        <v>27393</v>
      </c>
      <c r="E46" s="8">
        <v>42666</v>
      </c>
      <c r="F46" s="17" t="s">
        <v>281</v>
      </c>
      <c r="G46" s="23">
        <f t="shared" si="0"/>
        <v>57.33</v>
      </c>
      <c r="H46" s="9">
        <f>SUM(J46:K46)</f>
        <v>0</v>
      </c>
      <c r="I46" s="10">
        <v>57.33</v>
      </c>
      <c r="J46" s="11"/>
      <c r="K46" s="7"/>
    </row>
    <row r="47" spans="1:11" ht="20.1" customHeight="1">
      <c r="A47" s="21">
        <v>44</v>
      </c>
      <c r="B47" s="6" t="s">
        <v>11</v>
      </c>
      <c r="C47" s="6">
        <f>YEAR('25-29M'!$D$3)-YEAR(D47)</f>
        <v>40</v>
      </c>
      <c r="D47" s="8">
        <v>28311</v>
      </c>
      <c r="E47" s="8">
        <v>42666</v>
      </c>
      <c r="F47" s="17" t="s">
        <v>241</v>
      </c>
      <c r="G47" s="23">
        <f t="shared" si="0"/>
        <v>184.66</v>
      </c>
      <c r="H47" s="9">
        <f>SUM(J47:K47)</f>
        <v>0</v>
      </c>
      <c r="I47" s="10">
        <v>184.66</v>
      </c>
      <c r="J47" s="11"/>
      <c r="K47" s="7"/>
    </row>
    <row r="48" spans="1:11" ht="20.1" customHeight="1">
      <c r="A48" s="21">
        <v>45</v>
      </c>
      <c r="B48" s="6" t="s">
        <v>3</v>
      </c>
      <c r="C48" s="6">
        <f>YEAR('25-29M'!$D$3)-YEAR(D48)</f>
        <v>40</v>
      </c>
      <c r="D48" s="8">
        <v>28407</v>
      </c>
      <c r="E48" s="8">
        <v>42666</v>
      </c>
      <c r="F48" s="17" t="s">
        <v>244</v>
      </c>
      <c r="G48" s="23">
        <f t="shared" si="0"/>
        <v>135.2</v>
      </c>
      <c r="H48" s="9">
        <f>SUM(J48:K48)</f>
        <v>0</v>
      </c>
      <c r="I48" s="10">
        <v>135.2</v>
      </c>
      <c r="J48" s="11"/>
      <c r="K48" s="7"/>
    </row>
    <row r="49" spans="1:11" ht="20.1" customHeight="1">
      <c r="A49" s="21">
        <v>46</v>
      </c>
      <c r="B49" s="6" t="s">
        <v>11</v>
      </c>
      <c r="C49" s="6">
        <f>YEAR('25-29M'!$D$3)-YEAR(D49)</f>
        <v>41</v>
      </c>
      <c r="D49" s="8">
        <v>27886</v>
      </c>
      <c r="E49" s="8">
        <v>42666</v>
      </c>
      <c r="F49" s="17" t="s">
        <v>285</v>
      </c>
      <c r="G49" s="23">
        <f t="shared" si="0"/>
        <v>33.33</v>
      </c>
      <c r="H49" s="9">
        <f>SUM(J49:K49)</f>
        <v>0</v>
      </c>
      <c r="I49" s="10">
        <v>33.33</v>
      </c>
      <c r="J49" s="11"/>
      <c r="K49" s="7"/>
    </row>
    <row r="50" spans="1:11" ht="20.1" customHeight="1">
      <c r="A50" s="21">
        <v>47</v>
      </c>
      <c r="B50" s="6" t="s">
        <v>11</v>
      </c>
      <c r="C50" s="6">
        <f>YEAR('25-29M'!$D$3)-YEAR(D50)</f>
        <v>41</v>
      </c>
      <c r="D50" s="8">
        <v>27971</v>
      </c>
      <c r="E50" s="8">
        <v>42666</v>
      </c>
      <c r="F50" s="17" t="s">
        <v>286</v>
      </c>
      <c r="G50" s="23">
        <f t="shared" si="0"/>
        <v>33.33</v>
      </c>
      <c r="H50" s="9">
        <f>SUM(J50:K50)</f>
        <v>0</v>
      </c>
      <c r="I50" s="10">
        <v>33.33</v>
      </c>
      <c r="J50" s="11"/>
      <c r="K50" s="7"/>
    </row>
    <row r="51" spans="1:11" ht="20.1" customHeight="1">
      <c r="A51" s="21">
        <v>48</v>
      </c>
      <c r="B51" s="6" t="s">
        <v>11</v>
      </c>
      <c r="C51" s="6">
        <f>YEAR('25-29M'!$D$3)-YEAR(D51)</f>
        <v>41</v>
      </c>
      <c r="D51" s="8">
        <v>27906</v>
      </c>
      <c r="E51" s="8">
        <v>42666</v>
      </c>
      <c r="F51" s="17" t="s">
        <v>289</v>
      </c>
      <c r="G51" s="23">
        <f t="shared" si="0"/>
        <v>33.33</v>
      </c>
      <c r="H51" s="9">
        <f>SUM(J51:K51)</f>
        <v>0</v>
      </c>
      <c r="I51" s="10">
        <v>33.33</v>
      </c>
      <c r="J51" s="11"/>
      <c r="K51" s="7"/>
    </row>
    <row r="52" spans="1:11" ht="20.1" customHeight="1">
      <c r="A52" s="21">
        <v>49</v>
      </c>
      <c r="B52" s="6" t="s">
        <v>1</v>
      </c>
      <c r="C52" s="6">
        <f>YEAR('25-29M'!$D$3)-YEAR(D52)</f>
        <v>42</v>
      </c>
      <c r="D52" s="8">
        <v>27637</v>
      </c>
      <c r="E52" s="8">
        <v>42666</v>
      </c>
      <c r="F52" s="17" t="s">
        <v>283</v>
      </c>
      <c r="G52" s="23">
        <f t="shared" si="0"/>
        <v>33.33</v>
      </c>
      <c r="H52" s="9">
        <f>SUM(J52:K52)</f>
        <v>0</v>
      </c>
      <c r="I52" s="10">
        <v>33.33</v>
      </c>
      <c r="J52" s="11"/>
      <c r="K52" s="7"/>
    </row>
    <row r="53" spans="1:11" ht="20.1" customHeight="1">
      <c r="A53" s="21">
        <v>50</v>
      </c>
      <c r="B53" s="6" t="s">
        <v>11</v>
      </c>
      <c r="C53" s="6">
        <f>YEAR('25-29M'!$D$3)-YEAR(D53)</f>
        <v>42</v>
      </c>
      <c r="D53" s="8">
        <v>27715</v>
      </c>
      <c r="E53" s="8">
        <v>42666</v>
      </c>
      <c r="F53" s="17" t="s">
        <v>287</v>
      </c>
      <c r="G53" s="23">
        <f t="shared" si="0"/>
        <v>33.33</v>
      </c>
      <c r="H53" s="9">
        <f>SUM(J53:K53)</f>
        <v>0</v>
      </c>
      <c r="I53" s="10">
        <v>33.33</v>
      </c>
      <c r="J53" s="11"/>
      <c r="K53" s="7"/>
    </row>
    <row r="54" spans="1:11" ht="20.1" customHeight="1">
      <c r="A54" s="21">
        <v>51</v>
      </c>
      <c r="B54" s="6" t="s">
        <v>11</v>
      </c>
      <c r="C54" s="6">
        <f>YEAR('25-29M'!$D$3)-YEAR(D54)</f>
        <v>42</v>
      </c>
      <c r="D54" s="8">
        <v>27729</v>
      </c>
      <c r="E54" s="8">
        <v>42666</v>
      </c>
      <c r="F54" s="17" t="s">
        <v>290</v>
      </c>
      <c r="G54" s="23">
        <f t="shared" si="0"/>
        <v>33.33</v>
      </c>
      <c r="H54" s="9">
        <f>SUM(J54:K54)</f>
        <v>0</v>
      </c>
      <c r="I54" s="10">
        <v>33.33</v>
      </c>
      <c r="J54" s="11"/>
      <c r="K54" s="7"/>
    </row>
    <row r="55" spans="1:11" ht="20.1" customHeight="1">
      <c r="A55" s="21">
        <v>52</v>
      </c>
      <c r="B55" s="6" t="s">
        <v>11</v>
      </c>
      <c r="C55" s="6">
        <f>YEAR('25-29M'!$D$3)-YEAR(D55)</f>
        <v>43</v>
      </c>
      <c r="D55" s="8">
        <v>27200</v>
      </c>
      <c r="E55" s="8">
        <v>42666</v>
      </c>
      <c r="F55" s="17" t="s">
        <v>288</v>
      </c>
      <c r="G55" s="23">
        <f t="shared" si="0"/>
        <v>33.33</v>
      </c>
      <c r="H55" s="9">
        <f>SUM(J55:K55)</f>
        <v>0</v>
      </c>
      <c r="I55" s="10">
        <v>33.33</v>
      </c>
      <c r="J55" s="11"/>
      <c r="K55" s="7"/>
    </row>
    <row r="56" spans="1:11" ht="20.1" customHeight="1">
      <c r="A56" s="21">
        <v>53</v>
      </c>
      <c r="B56" s="6" t="s">
        <v>1</v>
      </c>
      <c r="C56" s="6">
        <f>YEAR('25-29M'!$D$3)-YEAR(D56)</f>
        <v>40</v>
      </c>
      <c r="D56" s="8">
        <v>28181</v>
      </c>
      <c r="E56" s="8">
        <v>42666</v>
      </c>
      <c r="F56" s="17" t="s">
        <v>246</v>
      </c>
      <c r="G56" s="23">
        <f t="shared" si="0"/>
        <v>115.66</v>
      </c>
      <c r="H56" s="9">
        <f>SUM(J56:K56)</f>
        <v>0</v>
      </c>
      <c r="I56" s="10">
        <v>115.66</v>
      </c>
      <c r="J56" s="11"/>
      <c r="K56" s="7"/>
    </row>
    <row r="57" spans="1:11" ht="20.1" customHeight="1">
      <c r="A57" s="21">
        <v>54</v>
      </c>
      <c r="B57" s="6" t="s">
        <v>11</v>
      </c>
      <c r="C57" s="6">
        <f>YEAR('25-29M'!$D$3)-YEAR(D57)</f>
        <v>40</v>
      </c>
      <c r="D57" s="8">
        <v>28292</v>
      </c>
      <c r="E57" s="8">
        <v>42666</v>
      </c>
      <c r="F57" s="17" t="s">
        <v>248</v>
      </c>
      <c r="G57" s="23">
        <f t="shared" si="0"/>
        <v>91.56</v>
      </c>
      <c r="H57" s="9">
        <f>SUM(J57:K57)</f>
        <v>0</v>
      </c>
      <c r="I57" s="10">
        <v>91.56</v>
      </c>
      <c r="J57" s="11"/>
      <c r="K57" s="7"/>
    </row>
    <row r="58" spans="1:11" ht="20.1" customHeight="1">
      <c r="A58" s="21">
        <v>55</v>
      </c>
      <c r="B58" s="6" t="s">
        <v>4</v>
      </c>
      <c r="C58" s="6">
        <f>YEAR('25-29M'!$D$3)-YEAR(D58)</f>
        <v>40</v>
      </c>
      <c r="D58" s="8">
        <v>28342</v>
      </c>
      <c r="E58" s="8">
        <v>42441</v>
      </c>
      <c r="F58" s="17" t="s">
        <v>126</v>
      </c>
      <c r="G58" s="23">
        <f t="shared" si="0"/>
        <v>84.7</v>
      </c>
      <c r="H58" s="9">
        <f>SUM(J58:K58)</f>
        <v>0</v>
      </c>
      <c r="I58" s="10">
        <v>84.7</v>
      </c>
      <c r="J58" s="11"/>
      <c r="K58" s="7"/>
    </row>
    <row r="59" spans="1:11" ht="20.1" customHeight="1">
      <c r="A59" s="21">
        <v>56</v>
      </c>
      <c r="B59" s="6" t="s">
        <v>11</v>
      </c>
      <c r="C59" s="6">
        <f>YEAR('25-29M'!$D$3)-YEAR(D59)</f>
        <v>40</v>
      </c>
      <c r="D59" s="8">
        <v>28183</v>
      </c>
      <c r="E59" s="8">
        <v>42666</v>
      </c>
      <c r="F59" s="17" t="s">
        <v>251</v>
      </c>
      <c r="G59" s="23">
        <f t="shared" si="0"/>
        <v>72.45</v>
      </c>
      <c r="H59" s="9">
        <f>SUM(J59:K59)</f>
        <v>0</v>
      </c>
      <c r="I59" s="10">
        <v>72.45</v>
      </c>
      <c r="J59" s="11"/>
      <c r="K59" s="7"/>
    </row>
    <row r="60" spans="1:11" ht="20.1" customHeight="1">
      <c r="A60" s="21">
        <v>57</v>
      </c>
      <c r="B60" s="6" t="s">
        <v>11</v>
      </c>
      <c r="C60" s="6">
        <f>YEAR('25-29M'!$D$3)-YEAR(D60)</f>
        <v>40</v>
      </c>
      <c r="D60" s="8">
        <v>28180</v>
      </c>
      <c r="E60" s="8">
        <v>42666</v>
      </c>
      <c r="F60" s="17" t="s">
        <v>254</v>
      </c>
      <c r="G60" s="23">
        <f t="shared" si="0"/>
        <v>57.33</v>
      </c>
      <c r="H60" s="9">
        <f>SUM(J60:K60)</f>
        <v>0</v>
      </c>
      <c r="I60" s="10">
        <v>57.33</v>
      </c>
      <c r="J60" s="11"/>
      <c r="K60" s="7"/>
    </row>
    <row r="61" spans="1:11" ht="20.1" customHeight="1">
      <c r="A61" s="21">
        <v>58</v>
      </c>
      <c r="B61" s="6" t="s">
        <v>4</v>
      </c>
      <c r="C61" s="6">
        <f>YEAR('25-29M'!$D$3)-YEAR(D61)</f>
        <v>40</v>
      </c>
      <c r="D61" s="8">
        <v>28432</v>
      </c>
      <c r="E61" s="8">
        <v>42441</v>
      </c>
      <c r="F61" s="17" t="s">
        <v>131</v>
      </c>
      <c r="G61" s="23">
        <f t="shared" si="0"/>
        <v>57.33</v>
      </c>
      <c r="H61" s="9">
        <f>SUM(J61:K61)</f>
        <v>0</v>
      </c>
      <c r="I61" s="10">
        <v>57.33</v>
      </c>
      <c r="J61" s="11"/>
      <c r="K61" s="7"/>
    </row>
    <row r="62" spans="1:11" ht="20.1" customHeight="1">
      <c r="A62" s="21">
        <v>59</v>
      </c>
      <c r="B62" s="6" t="s">
        <v>3</v>
      </c>
      <c r="C62" s="6">
        <f>YEAR('25-29M'!$D$3)-YEAR(D62)</f>
        <v>40</v>
      </c>
      <c r="D62" s="8">
        <v>28171</v>
      </c>
      <c r="E62" s="8">
        <v>42666</v>
      </c>
      <c r="F62" s="17" t="s">
        <v>268</v>
      </c>
      <c r="G62" s="23">
        <f t="shared" si="0"/>
        <v>33.33</v>
      </c>
      <c r="H62" s="9">
        <f>SUM(J62:K62)</f>
        <v>0</v>
      </c>
      <c r="I62" s="10">
        <v>33.33</v>
      </c>
      <c r="J62" s="11"/>
      <c r="K62" s="7"/>
    </row>
    <row r="63" spans="1:11" ht="20.1" customHeight="1">
      <c r="A63" s="21">
        <v>60</v>
      </c>
      <c r="B63" s="6" t="s">
        <v>4</v>
      </c>
      <c r="C63" s="6">
        <f>YEAR('25-29M'!$D$3)-YEAR(D63)</f>
        <v>40</v>
      </c>
      <c r="D63" s="8">
        <v>28383</v>
      </c>
      <c r="E63" s="8">
        <v>42441</v>
      </c>
      <c r="F63" s="17" t="s">
        <v>134</v>
      </c>
      <c r="G63" s="23">
        <f t="shared" si="0"/>
        <v>33.33</v>
      </c>
      <c r="H63" s="9">
        <f>SUM(J63:K63)</f>
        <v>0</v>
      </c>
      <c r="I63" s="10">
        <v>33.33</v>
      </c>
      <c r="J63" s="11"/>
      <c r="K63" s="7"/>
    </row>
    <row r="64" spans="1:11" ht="20.1" customHeight="1">
      <c r="A64" s="21">
        <v>61</v>
      </c>
      <c r="B64" s="6" t="s">
        <v>4</v>
      </c>
      <c r="C64" s="6">
        <f>YEAR('25-29M'!$D$3)-YEAR(D64)</f>
        <v>40</v>
      </c>
      <c r="D64" s="8">
        <v>28286</v>
      </c>
      <c r="E64" s="8">
        <v>42441</v>
      </c>
      <c r="F64" s="17" t="s">
        <v>141</v>
      </c>
      <c r="G64" s="23">
        <f t="shared" si="0"/>
        <v>33.33</v>
      </c>
      <c r="H64" s="9">
        <f>SUM(J64:K64)</f>
        <v>0</v>
      </c>
      <c r="I64" s="10">
        <v>33.33</v>
      </c>
      <c r="J64" s="11"/>
      <c r="K64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"/>
  <sheetViews>
    <sheetView zoomScale="80" zoomScaleNormal="80" workbookViewId="0" topLeftCell="A1">
      <selection activeCell="G4" sqref="G4:G8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YEAR('25-29M'!$D$3)-YEAR(D4)</f>
        <v>43</v>
      </c>
      <c r="D4" s="8">
        <v>27119</v>
      </c>
      <c r="E4" s="8">
        <v>42819</v>
      </c>
      <c r="F4" s="17" t="s">
        <v>160</v>
      </c>
      <c r="G4" s="18">
        <f>SUM(I4:K4)</f>
        <v>1166.66</v>
      </c>
      <c r="H4" s="9">
        <f>SUM(J4:K4)</f>
        <v>700</v>
      </c>
      <c r="I4" s="10">
        <v>466.66</v>
      </c>
      <c r="J4" s="11"/>
      <c r="K4" s="7">
        <v>700</v>
      </c>
    </row>
    <row r="5" spans="1:11" ht="20.1" customHeight="1">
      <c r="A5" s="13">
        <v>2</v>
      </c>
      <c r="B5" s="6" t="s">
        <v>6</v>
      </c>
      <c r="C5" s="6">
        <f>YEAR('25-29M'!$D$3)-YEAR(D5)</f>
        <v>42</v>
      </c>
      <c r="D5" s="8">
        <v>27537</v>
      </c>
      <c r="E5" s="8">
        <v>42819</v>
      </c>
      <c r="F5" s="17" t="s">
        <v>321</v>
      </c>
      <c r="G5" s="23">
        <f aca="true" t="shared" si="0" ref="G5:G8">SUM(I5:K5)</f>
        <v>647.5</v>
      </c>
      <c r="H5" s="9">
        <f>SUM(J5:K5)</f>
        <v>647.5</v>
      </c>
      <c r="I5" s="10"/>
      <c r="J5" s="11"/>
      <c r="K5" s="7">
        <v>647.5</v>
      </c>
    </row>
    <row r="6" spans="1:11" ht="20.1" customHeight="1">
      <c r="A6" s="19">
        <v>3</v>
      </c>
      <c r="B6" s="6" t="s">
        <v>12</v>
      </c>
      <c r="C6" s="6">
        <f>YEAR('25-29F'!$D$3)-YEAR(D6)</f>
        <v>40</v>
      </c>
      <c r="D6" s="8">
        <v>28276</v>
      </c>
      <c r="E6" s="8">
        <v>42666</v>
      </c>
      <c r="F6" s="17" t="s">
        <v>28</v>
      </c>
      <c r="G6" s="23">
        <f t="shared" si="0"/>
        <v>917.2</v>
      </c>
      <c r="H6" s="9">
        <f>SUM(J6:K6)</f>
        <v>0</v>
      </c>
      <c r="I6" s="10">
        <v>917.2</v>
      </c>
      <c r="J6" s="11"/>
      <c r="K6" s="7"/>
    </row>
    <row r="7" spans="1:11" ht="20.1" customHeight="1">
      <c r="A7" s="19">
        <v>4</v>
      </c>
      <c r="B7" s="6" t="s">
        <v>4</v>
      </c>
      <c r="C7" s="6">
        <f>YEAR('25-29M'!$D$3)-YEAR(D7)</f>
        <v>41</v>
      </c>
      <c r="D7" s="8">
        <v>27915</v>
      </c>
      <c r="E7" s="8">
        <v>42441</v>
      </c>
      <c r="F7" s="17" t="s">
        <v>161</v>
      </c>
      <c r="G7" s="23">
        <f t="shared" si="0"/>
        <v>215.83</v>
      </c>
      <c r="H7" s="9">
        <f>SUM(J7:K7)</f>
        <v>0</v>
      </c>
      <c r="I7" s="10">
        <v>215.83</v>
      </c>
      <c r="J7" s="11"/>
      <c r="K7" s="7"/>
    </row>
    <row r="8" spans="1:11" ht="20.1" customHeight="1">
      <c r="A8" s="19">
        <v>5</v>
      </c>
      <c r="B8" s="6" t="s">
        <v>3</v>
      </c>
      <c r="C8" s="6">
        <f>YEAR('25-29M'!$D$3)-YEAR(D8)</f>
        <v>43</v>
      </c>
      <c r="D8" s="8">
        <v>27300</v>
      </c>
      <c r="E8" s="8">
        <v>42666</v>
      </c>
      <c r="F8" s="17" t="s">
        <v>207</v>
      </c>
      <c r="G8" s="23">
        <f t="shared" si="0"/>
        <v>215.83</v>
      </c>
      <c r="H8" s="9">
        <f>SUM(J8:K8)</f>
        <v>0</v>
      </c>
      <c r="I8" s="10">
        <v>215.83</v>
      </c>
      <c r="J8" s="11"/>
      <c r="K8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8"/>
  <sheetViews>
    <sheetView zoomScale="60" zoomScaleNormal="60" workbookViewId="0" topLeftCell="A1">
      <selection activeCell="E25" sqref="E2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YEAR('25-29M'!$D$3)-YEAR(D4)</f>
        <v>49</v>
      </c>
      <c r="D4" s="8">
        <v>25008</v>
      </c>
      <c r="E4" s="8">
        <v>42974</v>
      </c>
      <c r="F4" s="17" t="s">
        <v>164</v>
      </c>
      <c r="G4" s="18">
        <f>SUM(I4:K4)</f>
        <v>1186.96</v>
      </c>
      <c r="H4" s="9">
        <f>SUM(J4:K4)</f>
        <v>754</v>
      </c>
      <c r="I4" s="10">
        <v>432.96</v>
      </c>
      <c r="J4" s="11">
        <v>200</v>
      </c>
      <c r="K4" s="7">
        <v>554</v>
      </c>
    </row>
    <row r="5" spans="1:11" ht="20.1" customHeight="1">
      <c r="A5" s="13">
        <v>2</v>
      </c>
      <c r="B5" s="6" t="s">
        <v>39</v>
      </c>
      <c r="C5" s="6">
        <f>YEAR('25-29M'!$D$3)-YEAR(D5)</f>
        <v>45</v>
      </c>
      <c r="D5" s="8">
        <v>26408</v>
      </c>
      <c r="E5" s="8">
        <v>42819</v>
      </c>
      <c r="F5" s="17" t="s">
        <v>379</v>
      </c>
      <c r="G5" s="23">
        <f>SUM(I5:K5)</f>
        <v>700</v>
      </c>
      <c r="H5" s="9">
        <f>SUM(J5:K5)</f>
        <v>700</v>
      </c>
      <c r="I5" s="10"/>
      <c r="J5" s="11"/>
      <c r="K5" s="7">
        <v>700</v>
      </c>
    </row>
    <row r="6" spans="1:11" ht="20.1" customHeight="1">
      <c r="A6" s="19">
        <v>3</v>
      </c>
      <c r="B6" s="6" t="s">
        <v>39</v>
      </c>
      <c r="C6" s="6">
        <f>YEAR('25-29M'!$D$3)-YEAR(D6)</f>
        <v>48</v>
      </c>
      <c r="D6" s="8">
        <v>25551</v>
      </c>
      <c r="E6" s="8">
        <v>42819</v>
      </c>
      <c r="F6" s="17" t="s">
        <v>380</v>
      </c>
      <c r="G6" s="23">
        <f>SUM(I6:K6)</f>
        <v>647.5</v>
      </c>
      <c r="H6" s="9">
        <f>SUM(J6:K6)</f>
        <v>647.5</v>
      </c>
      <c r="I6" s="10"/>
      <c r="J6" s="11"/>
      <c r="K6" s="7">
        <v>647.5</v>
      </c>
    </row>
    <row r="7" spans="1:11" ht="20.1" customHeight="1">
      <c r="A7" s="19">
        <v>4</v>
      </c>
      <c r="B7" s="6" t="s">
        <v>11</v>
      </c>
      <c r="C7" s="6">
        <f>YEAR('25-29M'!$D$3)-YEAR(D7)</f>
        <v>46</v>
      </c>
      <c r="D7" s="8">
        <v>26274</v>
      </c>
      <c r="E7" s="8">
        <v>42819</v>
      </c>
      <c r="F7" s="17" t="s">
        <v>294</v>
      </c>
      <c r="G7" s="23">
        <f>SUM(I7:K7)</f>
        <v>637.56</v>
      </c>
      <c r="H7" s="9">
        <f>SUM(J7:K7)</f>
        <v>512.5</v>
      </c>
      <c r="I7" s="10">
        <v>125.06</v>
      </c>
      <c r="J7" s="11"/>
      <c r="K7" s="7">
        <v>512.5</v>
      </c>
    </row>
    <row r="8" spans="1:11" ht="20.1" customHeight="1">
      <c r="A8" s="21">
        <v>5</v>
      </c>
      <c r="B8" s="6" t="s">
        <v>4</v>
      </c>
      <c r="C8" s="6">
        <f>YEAR('25-29M'!$D$3)-YEAR(D8)</f>
        <v>46</v>
      </c>
      <c r="D8" s="8">
        <v>26117</v>
      </c>
      <c r="E8" s="8">
        <v>42819</v>
      </c>
      <c r="F8" s="17" t="s">
        <v>168</v>
      </c>
      <c r="G8" s="23">
        <f>SUM(I8:K8)</f>
        <v>609.33</v>
      </c>
      <c r="H8" s="9">
        <f>SUM(J8:K8)</f>
        <v>438.5</v>
      </c>
      <c r="I8" s="10">
        <v>170.83</v>
      </c>
      <c r="J8" s="11"/>
      <c r="K8" s="7">
        <v>438.5</v>
      </c>
    </row>
    <row r="9" spans="1:11" ht="20.1" customHeight="1">
      <c r="A9" s="21">
        <v>6</v>
      </c>
      <c r="B9" s="6" t="s">
        <v>4</v>
      </c>
      <c r="C9" s="6">
        <f>YEAR('25-29M'!$D$3)-YEAR(D9)</f>
        <v>45</v>
      </c>
      <c r="D9" s="8">
        <v>26502</v>
      </c>
      <c r="E9" s="8">
        <v>42819</v>
      </c>
      <c r="F9" s="17" t="s">
        <v>381</v>
      </c>
      <c r="G9" s="23">
        <f>SUM(I9:K9)</f>
        <v>598.9</v>
      </c>
      <c r="H9" s="9">
        <f>SUM(J9:K9)</f>
        <v>598.9</v>
      </c>
      <c r="I9" s="10"/>
      <c r="J9" s="11"/>
      <c r="K9" s="7">
        <v>598.9</v>
      </c>
    </row>
    <row r="10" spans="1:11" ht="20.1" customHeight="1">
      <c r="A10" s="21">
        <v>7</v>
      </c>
      <c r="B10" s="6" t="s">
        <v>10</v>
      </c>
      <c r="C10" s="6">
        <f>YEAR('25-29M'!$D$3)-YEAR(D10)</f>
        <v>47</v>
      </c>
      <c r="D10" s="8">
        <v>25891</v>
      </c>
      <c r="E10" s="8">
        <v>42819</v>
      </c>
      <c r="F10" s="17" t="s">
        <v>296</v>
      </c>
      <c r="G10" s="23">
        <f>SUM(I10:K10)</f>
        <v>572.86</v>
      </c>
      <c r="H10" s="9">
        <f>SUM(J10:K10)</f>
        <v>474</v>
      </c>
      <c r="I10" s="10">
        <v>98.86</v>
      </c>
      <c r="J10" s="11"/>
      <c r="K10" s="7">
        <v>474</v>
      </c>
    </row>
    <row r="11" spans="1:11" ht="20.1" customHeight="1">
      <c r="A11" s="21">
        <v>8</v>
      </c>
      <c r="B11" s="6" t="s">
        <v>4</v>
      </c>
      <c r="C11" s="6">
        <f>YEAR('25-29M'!$D$3)-YEAR(D11)</f>
        <v>45</v>
      </c>
      <c r="D11" s="8">
        <v>26347</v>
      </c>
      <c r="E11" s="8">
        <v>42819</v>
      </c>
      <c r="F11" s="17" t="s">
        <v>382</v>
      </c>
      <c r="G11" s="23">
        <f>SUM(I11:K11)</f>
        <v>405.6</v>
      </c>
      <c r="H11" s="9">
        <f>SUM(J11:K11)</f>
        <v>405.6</v>
      </c>
      <c r="I11" s="10"/>
      <c r="J11" s="11"/>
      <c r="K11" s="7">
        <v>405.6</v>
      </c>
    </row>
    <row r="12" spans="1:11" ht="20.1" customHeight="1">
      <c r="A12" s="21">
        <v>9</v>
      </c>
      <c r="B12" s="6" t="s">
        <v>11</v>
      </c>
      <c r="C12" s="6">
        <f>YEAR('25-29M'!$D$3)-YEAR(D12)</f>
        <v>49</v>
      </c>
      <c r="D12" s="8">
        <v>25160</v>
      </c>
      <c r="E12" s="8">
        <v>42666</v>
      </c>
      <c r="F12" s="17" t="s">
        <v>167</v>
      </c>
      <c r="G12" s="23">
        <f>SUM(I12:K12)</f>
        <v>397.5</v>
      </c>
      <c r="H12" s="9">
        <f>SUM(J12:K12)</f>
        <v>0</v>
      </c>
      <c r="I12" s="10">
        <v>397.5</v>
      </c>
      <c r="J12" s="11"/>
      <c r="K12" s="7"/>
    </row>
    <row r="13" spans="1:11" ht="20.1" customHeight="1">
      <c r="A13" s="21">
        <v>10</v>
      </c>
      <c r="B13" s="6" t="s">
        <v>15</v>
      </c>
      <c r="C13" s="6">
        <f>YEAR('25-29M'!$D$3)-YEAR(D13)</f>
        <v>47</v>
      </c>
      <c r="D13" s="8">
        <v>25917</v>
      </c>
      <c r="E13" s="8">
        <v>42819</v>
      </c>
      <c r="F13" s="17" t="s">
        <v>383</v>
      </c>
      <c r="G13" s="23">
        <f>SUM(I13:K13)</f>
        <v>375.2</v>
      </c>
      <c r="H13" s="9">
        <f>SUM(J13:K13)</f>
        <v>375.2</v>
      </c>
      <c r="I13" s="10"/>
      <c r="J13" s="11"/>
      <c r="K13" s="7">
        <v>375.2</v>
      </c>
    </row>
    <row r="14" spans="1:11" ht="20.1" customHeight="1">
      <c r="A14" s="21">
        <v>11</v>
      </c>
      <c r="B14" s="6" t="s">
        <v>4</v>
      </c>
      <c r="C14" s="6">
        <f>YEAR('25-29M'!$D$3)-YEAR(D14)</f>
        <v>46</v>
      </c>
      <c r="D14" s="8">
        <v>26275</v>
      </c>
      <c r="E14" s="8">
        <v>42819</v>
      </c>
      <c r="F14" s="17" t="s">
        <v>384</v>
      </c>
      <c r="G14" s="23">
        <f>SUM(I14:K14)</f>
        <v>347</v>
      </c>
      <c r="H14" s="9">
        <f>SUM(J14:K14)</f>
        <v>347</v>
      </c>
      <c r="I14" s="10"/>
      <c r="J14" s="11"/>
      <c r="K14" s="7">
        <v>347</v>
      </c>
    </row>
    <row r="15" spans="1:11" ht="20.1" customHeight="1">
      <c r="A15" s="21">
        <v>12</v>
      </c>
      <c r="B15" s="6" t="s">
        <v>1</v>
      </c>
      <c r="C15" s="6">
        <f>YEAR('25-29M'!$D$3)-YEAR(D15)</f>
        <v>49</v>
      </c>
      <c r="D15" s="8">
        <v>24959</v>
      </c>
      <c r="E15" s="8">
        <v>42666</v>
      </c>
      <c r="F15" s="17" t="s">
        <v>173</v>
      </c>
      <c r="G15" s="23">
        <f>SUM(I15:K15)</f>
        <v>281.36</v>
      </c>
      <c r="H15" s="9">
        <f>SUM(J15:K15)</f>
        <v>0</v>
      </c>
      <c r="I15" s="10">
        <v>281.36</v>
      </c>
      <c r="J15" s="11"/>
      <c r="K15" s="7"/>
    </row>
    <row r="16" spans="1:11" ht="20.1" customHeight="1">
      <c r="A16" s="21">
        <v>13</v>
      </c>
      <c r="B16" s="6" t="s">
        <v>1</v>
      </c>
      <c r="C16" s="6">
        <f>YEAR('25-29M'!$D$3)-YEAR(D16)</f>
        <v>46</v>
      </c>
      <c r="D16" s="8">
        <v>26049</v>
      </c>
      <c r="E16" s="8">
        <v>42666</v>
      </c>
      <c r="F16" s="17" t="s">
        <v>291</v>
      </c>
      <c r="G16" s="23">
        <f>SUM(I16:K16)</f>
        <v>233.33</v>
      </c>
      <c r="H16" s="9">
        <f>SUM(J16:K16)</f>
        <v>0</v>
      </c>
      <c r="I16" s="10">
        <v>233.33</v>
      </c>
      <c r="J16" s="11"/>
      <c r="K16" s="7"/>
    </row>
    <row r="17" spans="1:11" ht="20.1" customHeight="1">
      <c r="A17" s="21">
        <v>14</v>
      </c>
      <c r="B17" s="6" t="s">
        <v>11</v>
      </c>
      <c r="C17" s="6">
        <f>YEAR('25-29M'!$D$3)-YEAR(D17)</f>
        <v>46</v>
      </c>
      <c r="D17" s="8">
        <v>26192</v>
      </c>
      <c r="E17" s="8">
        <v>42666</v>
      </c>
      <c r="F17" s="17" t="s">
        <v>171</v>
      </c>
      <c r="G17" s="23">
        <f>SUM(I17:K17)</f>
        <v>231.33</v>
      </c>
      <c r="H17" s="9">
        <f>SUM(J17:K17)</f>
        <v>0</v>
      </c>
      <c r="I17" s="10">
        <v>231.33</v>
      </c>
      <c r="J17" s="11"/>
      <c r="K17" s="7"/>
    </row>
    <row r="18" spans="1:11" ht="20.1" customHeight="1">
      <c r="A18" s="21">
        <v>15</v>
      </c>
      <c r="B18" s="6" t="s">
        <v>16</v>
      </c>
      <c r="C18" s="6">
        <f>YEAR('25-29M'!$D$3)-YEAR(D18)</f>
        <v>48</v>
      </c>
      <c r="D18" s="8">
        <v>25442</v>
      </c>
      <c r="E18" s="8">
        <v>42666</v>
      </c>
      <c r="F18" s="17" t="s">
        <v>292</v>
      </c>
      <c r="G18" s="23">
        <f>SUM(I18:K18)</f>
        <v>215.83</v>
      </c>
      <c r="H18" s="9">
        <f>SUM(J18:K18)</f>
        <v>0</v>
      </c>
      <c r="I18" s="10">
        <v>215.83</v>
      </c>
      <c r="J18" s="11"/>
      <c r="K18" s="7"/>
    </row>
    <row r="19" spans="1:11" ht="20.1" customHeight="1">
      <c r="A19" s="21">
        <v>16</v>
      </c>
      <c r="B19" s="6" t="s">
        <v>4</v>
      </c>
      <c r="C19" s="6">
        <f>YEAR('25-29M'!$D$3)-YEAR(D19)</f>
        <v>46</v>
      </c>
      <c r="D19" s="8">
        <v>26051</v>
      </c>
      <c r="E19" s="8">
        <v>42441</v>
      </c>
      <c r="F19" s="17" t="s">
        <v>165</v>
      </c>
      <c r="G19" s="23">
        <f>SUM(I19:K19)</f>
        <v>215.83</v>
      </c>
      <c r="H19" s="9">
        <f>SUM(J19:K19)</f>
        <v>0</v>
      </c>
      <c r="I19" s="10">
        <v>215.83</v>
      </c>
      <c r="J19" s="11"/>
      <c r="K19" s="7"/>
    </row>
    <row r="20" spans="1:11" ht="20.1" customHeight="1">
      <c r="A20" s="21">
        <v>17</v>
      </c>
      <c r="B20" s="6" t="s">
        <v>6</v>
      </c>
      <c r="C20" s="6">
        <f>YEAR('25-29M'!$D$3)-YEAR(D20)</f>
        <v>46</v>
      </c>
      <c r="D20" s="8">
        <v>26219</v>
      </c>
      <c r="E20" s="8">
        <v>42666</v>
      </c>
      <c r="F20" s="17" t="s">
        <v>41</v>
      </c>
      <c r="G20" s="23">
        <f>SUM(I20:K20)</f>
        <v>185.6</v>
      </c>
      <c r="H20" s="9">
        <f>SUM(J20:K20)</f>
        <v>0</v>
      </c>
      <c r="I20" s="10">
        <v>185.6</v>
      </c>
      <c r="J20" s="11"/>
      <c r="K20" s="7"/>
    </row>
    <row r="21" spans="1:11" ht="20.1" customHeight="1">
      <c r="A21" s="21">
        <v>18</v>
      </c>
      <c r="B21" s="6" t="s">
        <v>6</v>
      </c>
      <c r="C21" s="6">
        <f>YEAR('25-29M'!$D$3)-YEAR(D21)</f>
        <v>46</v>
      </c>
      <c r="D21" s="8">
        <v>26019</v>
      </c>
      <c r="E21" s="8">
        <v>42666</v>
      </c>
      <c r="F21" s="17" t="s">
        <v>293</v>
      </c>
      <c r="G21" s="23">
        <f>SUM(I21:K21)</f>
        <v>170.83</v>
      </c>
      <c r="H21" s="9">
        <f>SUM(J21:K21)</f>
        <v>0</v>
      </c>
      <c r="I21" s="10">
        <v>170.83</v>
      </c>
      <c r="J21" s="11"/>
      <c r="K21" s="7"/>
    </row>
    <row r="22" spans="1:11" ht="20.1" customHeight="1">
      <c r="A22" s="21">
        <v>19</v>
      </c>
      <c r="B22" s="6" t="s">
        <v>2</v>
      </c>
      <c r="C22" s="6">
        <f>YEAR('25-29M'!$D$3)-YEAR(D22)</f>
        <v>45</v>
      </c>
      <c r="D22" s="8">
        <v>26627</v>
      </c>
      <c r="E22" s="8">
        <v>42441</v>
      </c>
      <c r="F22" s="17" t="s">
        <v>153</v>
      </c>
      <c r="G22" s="23">
        <f>SUM(I22:K22)</f>
        <v>135.2</v>
      </c>
      <c r="H22" s="9">
        <f>SUM(J22:K22)</f>
        <v>0</v>
      </c>
      <c r="I22" s="10">
        <v>135.2</v>
      </c>
      <c r="J22" s="11"/>
      <c r="K22" s="7"/>
    </row>
    <row r="23" spans="1:11" ht="20.1" customHeight="1">
      <c r="A23" s="21">
        <v>20</v>
      </c>
      <c r="B23" s="6" t="s">
        <v>2</v>
      </c>
      <c r="C23" s="6">
        <f>YEAR('25-29M'!$D$3)-YEAR(D23)</f>
        <v>48</v>
      </c>
      <c r="D23" s="8">
        <v>25560</v>
      </c>
      <c r="E23" s="8">
        <v>42441</v>
      </c>
      <c r="F23" s="17" t="s">
        <v>172</v>
      </c>
      <c r="G23" s="23">
        <f>SUM(I23:K23)</f>
        <v>107</v>
      </c>
      <c r="H23" s="9">
        <f>SUM(J23:K23)</f>
        <v>0</v>
      </c>
      <c r="I23" s="10">
        <v>107</v>
      </c>
      <c r="J23" s="11"/>
      <c r="K23" s="7"/>
    </row>
    <row r="24" spans="1:11" ht="20.1" customHeight="1">
      <c r="A24" s="21">
        <v>21</v>
      </c>
      <c r="B24" s="6" t="s">
        <v>11</v>
      </c>
      <c r="C24" s="6">
        <f>YEAR('25-29M'!$D$3)-YEAR(D24)</f>
        <v>47</v>
      </c>
      <c r="D24" s="8">
        <v>25883</v>
      </c>
      <c r="E24" s="8">
        <v>42666</v>
      </c>
      <c r="F24" s="17" t="s">
        <v>295</v>
      </c>
      <c r="G24" s="23">
        <f>SUM(I24:K24)</f>
        <v>107</v>
      </c>
      <c r="H24" s="9">
        <f>SUM(J24:K24)</f>
        <v>0</v>
      </c>
      <c r="I24" s="10">
        <v>107</v>
      </c>
      <c r="J24" s="11"/>
      <c r="K24" s="7"/>
    </row>
    <row r="25" spans="1:11" ht="20.1" customHeight="1">
      <c r="A25" s="21">
        <v>22</v>
      </c>
      <c r="B25" s="6" t="s">
        <v>297</v>
      </c>
      <c r="C25" s="6">
        <f>YEAR('25-29M'!$D$3)-YEAR(D25)</f>
        <v>46</v>
      </c>
      <c r="D25" s="8">
        <v>26059</v>
      </c>
      <c r="E25" s="8">
        <v>42666</v>
      </c>
      <c r="F25" s="17" t="s">
        <v>298</v>
      </c>
      <c r="G25" s="23">
        <f>SUM(I25:K25)</f>
        <v>91.56</v>
      </c>
      <c r="H25" s="9">
        <f>SUM(J25:K25)</f>
        <v>0</v>
      </c>
      <c r="I25" s="10">
        <v>91.56</v>
      </c>
      <c r="J25" s="11"/>
      <c r="K25" s="7"/>
    </row>
    <row r="26" spans="1:11" ht="20.1" customHeight="1">
      <c r="A26" s="21">
        <v>23</v>
      </c>
      <c r="B26" s="6" t="s">
        <v>11</v>
      </c>
      <c r="C26" s="6">
        <f>YEAR('25-29M'!$D$3)-YEAR(D26)</f>
        <v>48</v>
      </c>
      <c r="D26" s="8">
        <v>25371</v>
      </c>
      <c r="E26" s="8">
        <v>42666</v>
      </c>
      <c r="F26" s="17" t="s">
        <v>299</v>
      </c>
      <c r="G26" s="23">
        <f>SUM(I26:K26)</f>
        <v>84.7</v>
      </c>
      <c r="H26" s="9">
        <f>SUM(J26:K26)</f>
        <v>0</v>
      </c>
      <c r="I26" s="10">
        <v>84.7</v>
      </c>
      <c r="J26" s="11"/>
      <c r="K26" s="7"/>
    </row>
    <row r="27" spans="1:11" ht="20.1" customHeight="1">
      <c r="A27" s="21">
        <v>24</v>
      </c>
      <c r="B27" s="6" t="s">
        <v>11</v>
      </c>
      <c r="C27" s="6">
        <f>YEAR('25-29M'!$D$3)-YEAR(D27)</f>
        <v>45</v>
      </c>
      <c r="D27" s="8">
        <v>26611</v>
      </c>
      <c r="E27" s="8">
        <v>42666</v>
      </c>
      <c r="F27" s="17" t="s">
        <v>282</v>
      </c>
      <c r="G27" s="23">
        <f>SUM(I27:K27)</f>
        <v>53.03</v>
      </c>
      <c r="H27" s="9">
        <f>SUM(J27:K27)</f>
        <v>0</v>
      </c>
      <c r="I27" s="10">
        <v>53.03</v>
      </c>
      <c r="J27" s="11"/>
      <c r="K27" s="7"/>
    </row>
    <row r="28" spans="1:11" ht="20.1" customHeight="1">
      <c r="A28" s="21">
        <v>25</v>
      </c>
      <c r="B28" s="6" t="s">
        <v>11</v>
      </c>
      <c r="C28" s="6">
        <f>YEAR('25-29M'!$D$3)-YEAR(D28)</f>
        <v>45</v>
      </c>
      <c r="D28" s="8">
        <v>26345</v>
      </c>
      <c r="E28" s="8">
        <v>42666</v>
      </c>
      <c r="F28" s="17" t="s">
        <v>284</v>
      </c>
      <c r="G28" s="23">
        <f>SUM(I28:K28)</f>
        <v>33.33</v>
      </c>
      <c r="H28" s="9">
        <f>SUM(J28:K28)</f>
        <v>0</v>
      </c>
      <c r="I28" s="10">
        <v>33.33</v>
      </c>
      <c r="J28" s="11"/>
      <c r="K28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"/>
  <sheetViews>
    <sheetView workbookViewId="0" topLeftCell="D1">
      <selection activeCell="H4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174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7</v>
      </c>
      <c r="C4" s="6">
        <f>YEAR('25-29M'!$D$3)-YEAR(D4)</f>
        <v>48</v>
      </c>
      <c r="D4" s="8">
        <v>25319</v>
      </c>
      <c r="E4" s="8">
        <v>42819</v>
      </c>
      <c r="F4" s="17" t="s">
        <v>53</v>
      </c>
      <c r="G4" s="18">
        <f>SUM(I4:K4)</f>
        <v>700</v>
      </c>
      <c r="H4" s="9">
        <f>SUM(J4:K4)</f>
        <v>700</v>
      </c>
      <c r="I4" s="10"/>
      <c r="J4" s="11"/>
      <c r="K4" s="7">
        <v>700</v>
      </c>
    </row>
    <row r="5" spans="1:11" ht="20.1" customHeight="1">
      <c r="A5" s="13">
        <v>2</v>
      </c>
      <c r="B5" s="6" t="s">
        <v>15</v>
      </c>
      <c r="C5" s="6">
        <f>YEAR('25-29M'!$D$3)-YEAR(D5)</f>
        <v>49</v>
      </c>
      <c r="D5" s="8">
        <v>25047</v>
      </c>
      <c r="E5" s="8">
        <v>42666</v>
      </c>
      <c r="F5" s="17" t="s">
        <v>176</v>
      </c>
      <c r="G5" s="23">
        <f aca="true" t="shared" si="0" ref="G5:G7">SUM(I5:K5)</f>
        <v>449.16</v>
      </c>
      <c r="H5" s="9">
        <f>SUM(J5:K5)</f>
        <v>0</v>
      </c>
      <c r="I5" s="10">
        <v>449.16</v>
      </c>
      <c r="J5" s="11"/>
      <c r="K5" s="7"/>
    </row>
    <row r="6" spans="1:11" ht="20.1" customHeight="1">
      <c r="A6" s="13">
        <v>3</v>
      </c>
      <c r="B6" s="6" t="s">
        <v>11</v>
      </c>
      <c r="C6" s="6">
        <f>YEAR('25-29M'!$D$3)-YEAR(D6)</f>
        <v>46</v>
      </c>
      <c r="D6" s="8">
        <v>26269</v>
      </c>
      <c r="E6" s="8">
        <v>42666</v>
      </c>
      <c r="F6" s="17" t="s">
        <v>208</v>
      </c>
      <c r="G6" s="23">
        <f t="shared" si="0"/>
        <v>233.33</v>
      </c>
      <c r="H6" s="9">
        <f>SUM(J6:K6)</f>
        <v>0</v>
      </c>
      <c r="I6" s="10">
        <v>233.33</v>
      </c>
      <c r="J6" s="11"/>
      <c r="K6" s="7"/>
    </row>
    <row r="7" spans="1:11" ht="20.1" customHeight="1">
      <c r="A7" s="13">
        <v>4</v>
      </c>
      <c r="B7" s="6" t="s">
        <v>4</v>
      </c>
      <c r="C7" s="6">
        <f>YEAR('25-29M'!$D$3)-YEAR(D7)</f>
        <v>45</v>
      </c>
      <c r="D7" s="8">
        <v>26629</v>
      </c>
      <c r="E7" s="8">
        <v>42441</v>
      </c>
      <c r="F7" s="17" t="s">
        <v>162</v>
      </c>
      <c r="G7" s="23">
        <f t="shared" si="0"/>
        <v>199.63</v>
      </c>
      <c r="H7" s="9">
        <f>SUM(J7:K7)</f>
        <v>0</v>
      </c>
      <c r="I7" s="10">
        <v>199.63</v>
      </c>
      <c r="J7" s="11"/>
      <c r="K7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2"/>
  <sheetViews>
    <sheetView zoomScale="80" zoomScaleNormal="80" workbookViewId="0" topLeftCell="A3">
      <selection activeCell="A4" sqref="A4:A22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177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YEAR('25-29M'!$D$3)-YEAR(D4)</f>
        <v>54</v>
      </c>
      <c r="D4" s="8">
        <v>23041</v>
      </c>
      <c r="E4" s="8">
        <v>42819</v>
      </c>
      <c r="F4" s="17" t="s">
        <v>55</v>
      </c>
      <c r="G4" s="18">
        <f>SUM(I4:K4)</f>
        <v>1221.1</v>
      </c>
      <c r="H4" s="9">
        <f>SUM(J4:K4)</f>
        <v>700</v>
      </c>
      <c r="I4" s="10">
        <v>521.1</v>
      </c>
      <c r="J4" s="11"/>
      <c r="K4" s="7">
        <v>700</v>
      </c>
    </row>
    <row r="5" spans="1:11" ht="20.1" customHeight="1">
      <c r="A5" s="13">
        <v>2</v>
      </c>
      <c r="B5" s="6" t="s">
        <v>4</v>
      </c>
      <c r="C5" s="6">
        <f>YEAR('25-29M'!$D$3)-YEAR(D5)</f>
        <v>54</v>
      </c>
      <c r="D5" s="8">
        <v>23179</v>
      </c>
      <c r="E5" s="8">
        <v>42819</v>
      </c>
      <c r="F5" s="17" t="s">
        <v>180</v>
      </c>
      <c r="G5" s="23">
        <f>SUM(I5:K5)</f>
        <v>712.13</v>
      </c>
      <c r="H5" s="9">
        <f>SUM(J5:K5)</f>
        <v>512.5</v>
      </c>
      <c r="I5" s="10">
        <v>199.63</v>
      </c>
      <c r="J5" s="11"/>
      <c r="K5" s="7">
        <v>512.5</v>
      </c>
    </row>
    <row r="6" spans="1:11" ht="20.1" customHeight="1">
      <c r="A6" s="19">
        <v>3</v>
      </c>
      <c r="B6" s="6" t="s">
        <v>3</v>
      </c>
      <c r="C6" s="6">
        <f>YEAR('25-29M'!$D$3)-YEAR(D6)</f>
        <v>53</v>
      </c>
      <c r="D6" s="8">
        <v>23731</v>
      </c>
      <c r="E6" s="8">
        <v>42819</v>
      </c>
      <c r="F6" s="17" t="s">
        <v>54</v>
      </c>
      <c r="G6" s="23">
        <f>SUM(I6:K6)</f>
        <v>647.5</v>
      </c>
      <c r="H6" s="9">
        <f>SUM(J6:K6)</f>
        <v>647.5</v>
      </c>
      <c r="I6" s="10"/>
      <c r="J6" s="11"/>
      <c r="K6" s="7">
        <v>647.5</v>
      </c>
    </row>
    <row r="7" spans="1:11" ht="20.1" customHeight="1">
      <c r="A7" s="19">
        <v>4</v>
      </c>
      <c r="B7" s="6" t="s">
        <v>4</v>
      </c>
      <c r="C7" s="6">
        <f>YEAR('25-29M'!$D$3)-YEAR(D7)</f>
        <v>54</v>
      </c>
      <c r="D7" s="8">
        <v>23237</v>
      </c>
      <c r="E7" s="8">
        <v>42819</v>
      </c>
      <c r="F7" s="17" t="s">
        <v>385</v>
      </c>
      <c r="G7" s="23">
        <f>SUM(I7:K7)</f>
        <v>598.9</v>
      </c>
      <c r="H7" s="9">
        <f>SUM(J7:K7)</f>
        <v>598.9</v>
      </c>
      <c r="I7" s="10"/>
      <c r="J7" s="11"/>
      <c r="K7" s="7">
        <v>598.9</v>
      </c>
    </row>
    <row r="8" spans="1:11" ht="20.1" customHeight="1">
      <c r="A8" s="19">
        <v>5</v>
      </c>
      <c r="B8" s="6" t="s">
        <v>9</v>
      </c>
      <c r="C8" s="6">
        <f>YEAR('25-29M'!$D$3)-YEAR(D8)</f>
        <v>52</v>
      </c>
      <c r="D8" s="8">
        <v>23913</v>
      </c>
      <c r="E8" s="8">
        <v>42819</v>
      </c>
      <c r="F8" s="17" t="s">
        <v>386</v>
      </c>
      <c r="G8" s="23">
        <f>SUM(I8:K8)</f>
        <v>554</v>
      </c>
      <c r="H8" s="9">
        <f>SUM(J8:K8)</f>
        <v>554</v>
      </c>
      <c r="I8" s="10"/>
      <c r="J8" s="11"/>
      <c r="K8" s="7">
        <v>554</v>
      </c>
    </row>
    <row r="9" spans="1:11" ht="20.1" customHeight="1">
      <c r="A9" s="21">
        <v>6</v>
      </c>
      <c r="B9" s="6" t="s">
        <v>5</v>
      </c>
      <c r="C9" s="6">
        <f>YEAR('25-29M'!$D$3)-YEAR(D9)</f>
        <v>50</v>
      </c>
      <c r="D9" s="8">
        <v>24662</v>
      </c>
      <c r="E9" s="8">
        <v>42819</v>
      </c>
      <c r="F9" s="17" t="s">
        <v>387</v>
      </c>
      <c r="G9" s="23">
        <f>SUM(I9:K9)</f>
        <v>474</v>
      </c>
      <c r="H9" s="9">
        <f>SUM(J9:K9)</f>
        <v>474</v>
      </c>
      <c r="I9" s="10"/>
      <c r="J9" s="11"/>
      <c r="K9" s="7">
        <v>474</v>
      </c>
    </row>
    <row r="10" spans="1:11" ht="20.1" customHeight="1">
      <c r="A10" s="21">
        <v>7</v>
      </c>
      <c r="B10" s="6" t="s">
        <v>7</v>
      </c>
      <c r="C10" s="6">
        <f>YEAR('25-29M'!$D$3)-YEAR(D10)</f>
        <v>50</v>
      </c>
      <c r="D10" s="8">
        <v>24686</v>
      </c>
      <c r="E10" s="8">
        <v>42819</v>
      </c>
      <c r="F10" s="17" t="s">
        <v>388</v>
      </c>
      <c r="G10" s="23">
        <f>SUM(I10:K10)</f>
        <v>438.5</v>
      </c>
      <c r="H10" s="9">
        <f>SUM(J10:K10)</f>
        <v>438.5</v>
      </c>
      <c r="I10" s="10"/>
      <c r="J10" s="11"/>
      <c r="K10" s="7">
        <v>438.5</v>
      </c>
    </row>
    <row r="11" spans="1:11" ht="20.1" customHeight="1">
      <c r="A11" s="21">
        <v>8</v>
      </c>
      <c r="B11" s="6" t="s">
        <v>4</v>
      </c>
      <c r="C11" s="6">
        <f>YEAR('25-29M'!$D$3)-YEAR(D11)</f>
        <v>53</v>
      </c>
      <c r="D11" s="8">
        <v>23733</v>
      </c>
      <c r="E11" s="8">
        <v>42819</v>
      </c>
      <c r="F11" s="17" t="s">
        <v>389</v>
      </c>
      <c r="G11" s="23">
        <f>SUM(I11:K11)</f>
        <v>405.6</v>
      </c>
      <c r="H11" s="9">
        <f>SUM(J11:K11)</f>
        <v>405.6</v>
      </c>
      <c r="I11" s="10"/>
      <c r="J11" s="11"/>
      <c r="K11" s="7">
        <v>405.6</v>
      </c>
    </row>
    <row r="12" spans="1:11" ht="20.1" customHeight="1">
      <c r="A12" s="21">
        <v>9</v>
      </c>
      <c r="B12" s="6" t="s">
        <v>4</v>
      </c>
      <c r="C12" s="6">
        <f>YEAR('25-29M'!$D$3)-YEAR(D12)</f>
        <v>51</v>
      </c>
      <c r="D12" s="8">
        <v>24421</v>
      </c>
      <c r="E12" s="8">
        <v>42819</v>
      </c>
      <c r="F12" s="17" t="s">
        <v>390</v>
      </c>
      <c r="G12" s="23">
        <f>SUM(I12:K12)</f>
        <v>375.2</v>
      </c>
      <c r="H12" s="9">
        <f>SUM(J12:K12)</f>
        <v>375.2</v>
      </c>
      <c r="I12" s="10"/>
      <c r="J12" s="11"/>
      <c r="K12" s="7">
        <v>375.2</v>
      </c>
    </row>
    <row r="13" spans="1:11" ht="20.1" customHeight="1">
      <c r="A13" s="21">
        <v>10</v>
      </c>
      <c r="B13" s="6" t="s">
        <v>11</v>
      </c>
      <c r="C13" s="6">
        <f>YEAR('25-29M'!$D$3)-YEAR(D13)</f>
        <v>50</v>
      </c>
      <c r="D13" s="8">
        <v>24532</v>
      </c>
      <c r="E13" s="8">
        <v>42666</v>
      </c>
      <c r="F13" s="17" t="s">
        <v>170</v>
      </c>
      <c r="G13" s="23">
        <f>SUM(I13:K13)</f>
        <v>365</v>
      </c>
      <c r="H13" s="9">
        <f>SUM(J13:K13)</f>
        <v>0</v>
      </c>
      <c r="I13" s="10">
        <v>365</v>
      </c>
      <c r="J13" s="11"/>
      <c r="K13" s="7"/>
    </row>
    <row r="14" spans="1:11" ht="20.1" customHeight="1">
      <c r="A14" s="21">
        <v>11</v>
      </c>
      <c r="B14" s="6" t="s">
        <v>4</v>
      </c>
      <c r="C14" s="6">
        <f>YEAR('25-29M'!$D$3)-YEAR(D14)</f>
        <v>52</v>
      </c>
      <c r="D14" s="8">
        <v>23955</v>
      </c>
      <c r="E14" s="8">
        <v>42819</v>
      </c>
      <c r="F14" s="17" t="s">
        <v>391</v>
      </c>
      <c r="G14" s="23">
        <f>SUM(I14:K14)</f>
        <v>347</v>
      </c>
      <c r="H14" s="9">
        <f>SUM(J14:K14)</f>
        <v>347</v>
      </c>
      <c r="I14" s="10"/>
      <c r="J14" s="11"/>
      <c r="K14" s="7">
        <v>347</v>
      </c>
    </row>
    <row r="15" spans="1:11" ht="20.1" customHeight="1">
      <c r="A15" s="21">
        <v>12</v>
      </c>
      <c r="B15" s="6" t="s">
        <v>11</v>
      </c>
      <c r="C15" s="6">
        <f>YEAR('25-29M'!$D$3)-YEAR(D15)</f>
        <v>53</v>
      </c>
      <c r="D15" s="8">
        <v>23678</v>
      </c>
      <c r="E15" s="8">
        <v>42666</v>
      </c>
      <c r="F15" s="17" t="s">
        <v>183</v>
      </c>
      <c r="G15" s="23">
        <f>SUM(I15:K15)</f>
        <v>316</v>
      </c>
      <c r="H15" s="9">
        <f>SUM(J15:K15)</f>
        <v>0</v>
      </c>
      <c r="I15" s="10">
        <v>316</v>
      </c>
      <c r="J15" s="11"/>
      <c r="K15" s="7"/>
    </row>
    <row r="16" spans="1:11" ht="20.1" customHeight="1">
      <c r="A16" s="21">
        <v>13</v>
      </c>
      <c r="B16" s="6" t="s">
        <v>4</v>
      </c>
      <c r="C16" s="6">
        <f>YEAR('25-29M'!$D$3)-YEAR(D16)</f>
        <v>54</v>
      </c>
      <c r="D16" s="8">
        <v>23316</v>
      </c>
      <c r="E16" s="8">
        <v>42441</v>
      </c>
      <c r="F16" s="17" t="s">
        <v>179</v>
      </c>
      <c r="G16" s="23">
        <f>SUM(I16:K16)</f>
        <v>233.33</v>
      </c>
      <c r="H16" s="9">
        <f>SUM(J16:K16)</f>
        <v>0</v>
      </c>
      <c r="I16" s="10">
        <v>233.33</v>
      </c>
      <c r="J16" s="11"/>
      <c r="K16" s="7"/>
    </row>
    <row r="17" spans="1:11" ht="20.1" customHeight="1">
      <c r="A17" s="21">
        <v>14</v>
      </c>
      <c r="B17" s="6" t="s">
        <v>14</v>
      </c>
      <c r="C17" s="6">
        <f>YEAR('25-29M'!$D$3)-YEAR(D17)</f>
        <v>53</v>
      </c>
      <c r="D17" s="8">
        <v>23634</v>
      </c>
      <c r="E17" s="8">
        <v>42666</v>
      </c>
      <c r="F17" s="17" t="s">
        <v>301</v>
      </c>
      <c r="G17" s="23">
        <f>SUM(I17:K17)</f>
        <v>199.63</v>
      </c>
      <c r="H17" s="9">
        <f>SUM(J17:K17)</f>
        <v>0</v>
      </c>
      <c r="I17" s="10">
        <v>199.63</v>
      </c>
      <c r="J17" s="11"/>
      <c r="K17" s="7"/>
    </row>
    <row r="18" spans="1:11" ht="20.1" customHeight="1">
      <c r="A18" s="21">
        <v>15</v>
      </c>
      <c r="B18" s="6" t="s">
        <v>1</v>
      </c>
      <c r="C18" s="6">
        <f>YEAR('25-29M'!$D$3)-YEAR(D18)</f>
        <v>50</v>
      </c>
      <c r="D18" s="8">
        <v>24653</v>
      </c>
      <c r="E18" s="8">
        <v>42441</v>
      </c>
      <c r="F18" s="17" t="s">
        <v>166</v>
      </c>
      <c r="G18" s="23">
        <f>SUM(I18:K18)</f>
        <v>199.63</v>
      </c>
      <c r="H18" s="9">
        <f>SUM(J18:K18)</f>
        <v>0</v>
      </c>
      <c r="I18" s="10">
        <v>199.63</v>
      </c>
      <c r="J18" s="11"/>
      <c r="K18" s="7"/>
    </row>
    <row r="19" spans="1:11" ht="20.1" customHeight="1">
      <c r="A19" s="21">
        <v>16</v>
      </c>
      <c r="B19" s="6" t="s">
        <v>39</v>
      </c>
      <c r="C19" s="6">
        <f>YEAR('25-29M'!$D$3)-YEAR(D19)</f>
        <v>52</v>
      </c>
      <c r="D19" s="8">
        <v>23893</v>
      </c>
      <c r="E19" s="8">
        <v>42441</v>
      </c>
      <c r="F19" s="17" t="s">
        <v>181</v>
      </c>
      <c r="G19" s="23">
        <f>SUM(I19:K19)</f>
        <v>184.66</v>
      </c>
      <c r="H19" s="9">
        <f>SUM(J19:K19)</f>
        <v>0</v>
      </c>
      <c r="I19" s="10">
        <v>184.66</v>
      </c>
      <c r="J19" s="11"/>
      <c r="K19" s="7"/>
    </row>
    <row r="20" spans="1:11" ht="20.1" customHeight="1">
      <c r="A20" s="21">
        <v>17</v>
      </c>
      <c r="B20" s="6" t="s">
        <v>11</v>
      </c>
      <c r="C20" s="6">
        <f>YEAR('25-29M'!$D$3)-YEAR(D20)</f>
        <v>52</v>
      </c>
      <c r="D20" s="8">
        <v>23790</v>
      </c>
      <c r="E20" s="8">
        <v>42666</v>
      </c>
      <c r="F20" s="17" t="s">
        <v>303</v>
      </c>
      <c r="G20" s="23">
        <f>SUM(I20:K20)</f>
        <v>170.83</v>
      </c>
      <c r="H20" s="9">
        <f>SUM(J20:K20)</f>
        <v>0</v>
      </c>
      <c r="I20" s="10">
        <v>170.83</v>
      </c>
      <c r="J20" s="11"/>
      <c r="K20" s="7"/>
    </row>
    <row r="21" spans="1:11" ht="20.1" customHeight="1">
      <c r="A21" s="21">
        <v>18</v>
      </c>
      <c r="B21" s="6" t="s">
        <v>11</v>
      </c>
      <c r="C21" s="6">
        <f>YEAR('25-29M'!$D$3)-YEAR(D21)</f>
        <v>51</v>
      </c>
      <c r="D21" s="8">
        <v>24136</v>
      </c>
      <c r="E21" s="8">
        <v>42666</v>
      </c>
      <c r="F21" s="17" t="s">
        <v>305</v>
      </c>
      <c r="G21" s="23">
        <f>SUM(I21:K21)</f>
        <v>135.2</v>
      </c>
      <c r="H21" s="9">
        <f>SUM(J21:K21)</f>
        <v>0</v>
      </c>
      <c r="I21" s="10">
        <v>135.2</v>
      </c>
      <c r="J21" s="11"/>
      <c r="K21" s="7"/>
    </row>
    <row r="22" spans="1:11" ht="20.1" customHeight="1">
      <c r="A22" s="21">
        <v>19</v>
      </c>
      <c r="B22" s="6" t="s">
        <v>4</v>
      </c>
      <c r="C22" s="6">
        <f>YEAR('25-29M'!$D$3)-YEAR(D22)</f>
        <v>50</v>
      </c>
      <c r="D22" s="8">
        <v>24744</v>
      </c>
      <c r="E22" s="8">
        <v>42441</v>
      </c>
      <c r="F22" s="17" t="s">
        <v>169</v>
      </c>
      <c r="G22" s="23">
        <f>SUM(I22:K22)</f>
        <v>135.2</v>
      </c>
      <c r="H22" s="9">
        <f>SUM(J22:K22)</f>
        <v>0</v>
      </c>
      <c r="I22" s="10">
        <v>135.2</v>
      </c>
      <c r="J22" s="11"/>
      <c r="K22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"/>
  <sheetViews>
    <sheetView workbookViewId="0" topLeftCell="E1">
      <selection activeCell="G9" sqref="G9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175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YEAR('25-29M'!$D$3)-YEAR(D4)</f>
        <v>53</v>
      </c>
      <c r="D4" s="8">
        <v>23389</v>
      </c>
      <c r="E4" s="8">
        <v>42666</v>
      </c>
      <c r="F4" s="17" t="s">
        <v>209</v>
      </c>
      <c r="G4" s="18">
        <f>SUM(I4:K4)</f>
        <v>233.33</v>
      </c>
      <c r="H4" s="9">
        <f>SUM(J4:K4)</f>
        <v>0</v>
      </c>
      <c r="I4" s="10">
        <v>233.33</v>
      </c>
      <c r="J4" s="11"/>
      <c r="K4" s="7"/>
    </row>
    <row r="5" spans="1:11" ht="20.1" customHeight="1">
      <c r="A5" s="13">
        <v>2</v>
      </c>
      <c r="B5" s="6" t="s">
        <v>12</v>
      </c>
      <c r="C5" s="6">
        <f>YEAR('25-29M'!$D$3)-YEAR(D5)</f>
        <v>52</v>
      </c>
      <c r="D5" s="8">
        <v>23916</v>
      </c>
      <c r="E5" s="8">
        <v>42441</v>
      </c>
      <c r="F5" s="17" t="s">
        <v>184</v>
      </c>
      <c r="G5" s="23">
        <f>SUM(I5:K5)</f>
        <v>233.3</v>
      </c>
      <c r="H5" s="9">
        <f>SUM(J5:K5)</f>
        <v>0</v>
      </c>
      <c r="I5" s="10">
        <v>233.3</v>
      </c>
      <c r="J5" s="11"/>
      <c r="K5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3"/>
  <sheetViews>
    <sheetView zoomScale="70" zoomScaleNormal="70" workbookViewId="0" topLeftCell="A1">
      <selection activeCell="B17" sqref="B17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178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YEAR($D$3)-YEAR(D4)</f>
        <v>58</v>
      </c>
      <c r="D4" s="8">
        <v>21619</v>
      </c>
      <c r="E4" s="8">
        <v>42819</v>
      </c>
      <c r="F4" s="17" t="s">
        <v>187</v>
      </c>
      <c r="G4" s="18">
        <f>SUM(I4:K4)</f>
        <v>1080.46</v>
      </c>
      <c r="H4" s="9">
        <f>SUM(J4:K4)</f>
        <v>647.5</v>
      </c>
      <c r="I4" s="10">
        <v>432.96</v>
      </c>
      <c r="J4" s="11"/>
      <c r="K4" s="7">
        <v>647.5</v>
      </c>
    </row>
    <row r="5" spans="1:11" ht="20.1" customHeight="1">
      <c r="A5" s="13">
        <v>2</v>
      </c>
      <c r="B5" s="6" t="s">
        <v>15</v>
      </c>
      <c r="C5" s="6">
        <f>YEAR($D$3)-YEAR(D5)</f>
        <v>57</v>
      </c>
      <c r="D5" s="8">
        <v>21917</v>
      </c>
      <c r="E5" s="8">
        <v>42819</v>
      </c>
      <c r="F5" s="17" t="s">
        <v>188</v>
      </c>
      <c r="G5" s="23">
        <f>SUM(I5:K5)</f>
        <v>999.4</v>
      </c>
      <c r="H5" s="9">
        <f>SUM(J5:K5)</f>
        <v>598.9</v>
      </c>
      <c r="I5" s="10">
        <v>400.5</v>
      </c>
      <c r="J5" s="11"/>
      <c r="K5" s="7">
        <v>598.9</v>
      </c>
    </row>
    <row r="6" spans="1:11" ht="20.1" customHeight="1">
      <c r="A6" s="19">
        <v>3</v>
      </c>
      <c r="B6" s="6" t="s">
        <v>4</v>
      </c>
      <c r="C6" s="6">
        <f>YEAR($D$3)-YEAR(D6)</f>
        <v>57</v>
      </c>
      <c r="D6" s="8">
        <v>22255</v>
      </c>
      <c r="E6" s="8">
        <v>42819</v>
      </c>
      <c r="F6" s="17" t="s">
        <v>392</v>
      </c>
      <c r="G6" s="23">
        <f>SUM(I6:K6)</f>
        <v>700</v>
      </c>
      <c r="H6" s="9">
        <f>SUM(J6:K6)</f>
        <v>700</v>
      </c>
      <c r="I6" s="10"/>
      <c r="J6" s="11"/>
      <c r="K6" s="7">
        <v>700</v>
      </c>
    </row>
    <row r="7" spans="1:11" ht="20.1" customHeight="1">
      <c r="A7" s="19">
        <v>4</v>
      </c>
      <c r="B7" s="6" t="s">
        <v>4</v>
      </c>
      <c r="C7" s="6">
        <f>YEAR($D$3)-YEAR(D7)</f>
        <v>56</v>
      </c>
      <c r="D7" s="8">
        <v>22357</v>
      </c>
      <c r="E7" s="8">
        <v>42637</v>
      </c>
      <c r="F7" s="17" t="s">
        <v>186</v>
      </c>
      <c r="G7" s="23">
        <f>SUM(I7:K7)</f>
        <v>394.5</v>
      </c>
      <c r="H7" s="9">
        <f>SUM(J7:K7)</f>
        <v>0</v>
      </c>
      <c r="I7" s="10">
        <v>394.5</v>
      </c>
      <c r="J7" s="11"/>
      <c r="K7" s="7"/>
    </row>
    <row r="8" spans="1:11" ht="20.1" customHeight="1">
      <c r="A8" s="21">
        <v>5</v>
      </c>
      <c r="B8" s="6" t="s">
        <v>3</v>
      </c>
      <c r="C8" s="6">
        <f>YEAR('25-29M'!$D$3)-YEAR(D8)</f>
        <v>55</v>
      </c>
      <c r="D8" s="8">
        <v>22744</v>
      </c>
      <c r="E8" s="8">
        <v>42666</v>
      </c>
      <c r="F8" s="17" t="s">
        <v>300</v>
      </c>
      <c r="G8" s="23">
        <f>SUM(I8:K8)</f>
        <v>215.83</v>
      </c>
      <c r="H8" s="9">
        <f>SUM(J8:K8)</f>
        <v>0</v>
      </c>
      <c r="I8" s="10">
        <v>215.83</v>
      </c>
      <c r="J8" s="11"/>
      <c r="K8" s="7"/>
    </row>
    <row r="9" spans="1:11" ht="20.1" customHeight="1">
      <c r="A9" s="21">
        <v>6</v>
      </c>
      <c r="B9" s="6" t="s">
        <v>11</v>
      </c>
      <c r="C9" s="6">
        <f>YEAR('25-29M'!$D$3)-YEAR(D9)</f>
        <v>55</v>
      </c>
      <c r="D9" s="8">
        <v>22688</v>
      </c>
      <c r="E9" s="8">
        <v>42666</v>
      </c>
      <c r="F9" s="17" t="s">
        <v>302</v>
      </c>
      <c r="G9" s="23">
        <f>SUM(I9:K9)</f>
        <v>184.66</v>
      </c>
      <c r="H9" s="9">
        <f>SUM(J9:K9)</f>
        <v>0</v>
      </c>
      <c r="I9" s="10">
        <v>184.66</v>
      </c>
      <c r="J9" s="11"/>
      <c r="K9" s="7"/>
    </row>
    <row r="10" spans="1:11" ht="20.1" customHeight="1">
      <c r="A10" s="21">
        <v>7</v>
      </c>
      <c r="B10" s="6" t="s">
        <v>4</v>
      </c>
      <c r="C10" s="6">
        <f>YEAR($D$3)-YEAR(D10)</f>
        <v>58</v>
      </c>
      <c r="D10" s="8">
        <v>21598</v>
      </c>
      <c r="E10" s="8">
        <v>42441</v>
      </c>
      <c r="F10" s="17" t="s">
        <v>189</v>
      </c>
      <c r="G10" s="23">
        <f>SUM(I10:K10)</f>
        <v>170.83</v>
      </c>
      <c r="H10" s="9">
        <f>SUM(J10:K10)</f>
        <v>0</v>
      </c>
      <c r="I10" s="10">
        <v>170.83</v>
      </c>
      <c r="J10" s="11"/>
      <c r="K10" s="7"/>
    </row>
    <row r="11" spans="1:11" ht="20.1" customHeight="1">
      <c r="A11" s="21">
        <v>8</v>
      </c>
      <c r="B11" s="6" t="s">
        <v>4</v>
      </c>
      <c r="C11" s="6">
        <f>YEAR('25-29M'!$D$3)-YEAR(D11)</f>
        <v>55</v>
      </c>
      <c r="D11" s="8">
        <v>22895</v>
      </c>
      <c r="E11" s="8">
        <v>42441</v>
      </c>
      <c r="F11" s="17" t="s">
        <v>182</v>
      </c>
      <c r="G11" s="23">
        <f>SUM(I11:K11)</f>
        <v>170.83</v>
      </c>
      <c r="H11" s="9">
        <f>SUM(J11:K11)</f>
        <v>0</v>
      </c>
      <c r="I11" s="10">
        <v>170.83</v>
      </c>
      <c r="J11" s="11"/>
      <c r="K11" s="7"/>
    </row>
    <row r="12" spans="1:11" ht="20.1" customHeight="1">
      <c r="A12" s="21">
        <v>9</v>
      </c>
      <c r="B12" s="6" t="s">
        <v>4</v>
      </c>
      <c r="C12" s="6">
        <f>YEAR($D$3)-YEAR(D12)</f>
        <v>56</v>
      </c>
      <c r="D12" s="8">
        <v>22573</v>
      </c>
      <c r="E12" s="8">
        <v>42441</v>
      </c>
      <c r="F12" s="17" t="s">
        <v>190</v>
      </c>
      <c r="G12" s="23">
        <f>SUM(I12:K12)</f>
        <v>158</v>
      </c>
      <c r="H12" s="9">
        <f>SUM(J12:K12)</f>
        <v>0</v>
      </c>
      <c r="I12" s="10">
        <v>158</v>
      </c>
      <c r="J12" s="11"/>
      <c r="K12" s="7"/>
    </row>
    <row r="13" spans="1:11" ht="20.1" customHeight="1">
      <c r="A13" s="21">
        <v>10</v>
      </c>
      <c r="B13" s="6" t="s">
        <v>15</v>
      </c>
      <c r="C13" s="6">
        <f>YEAR('25-29M'!$D$3)-YEAR(D13)</f>
        <v>55</v>
      </c>
      <c r="D13" s="8">
        <v>22736</v>
      </c>
      <c r="E13" s="8">
        <v>42666</v>
      </c>
      <c r="F13" s="17" t="s">
        <v>304</v>
      </c>
      <c r="G13" s="23">
        <f>SUM(I13:K13)</f>
        <v>146.16</v>
      </c>
      <c r="H13" s="9">
        <f>SUM(J13:K13)</f>
        <v>0</v>
      </c>
      <c r="I13" s="10">
        <v>146.16</v>
      </c>
      <c r="J13" s="11"/>
      <c r="K13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5"/>
  <sheetViews>
    <sheetView workbookViewId="0" topLeftCell="A1">
      <selection activeCell="D4" sqref="D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191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"/>
      <c r="G4" s="1"/>
      <c r="K4" s="1"/>
    </row>
    <row r="5" spans="1:11" ht="20.1" customHeight="1">
      <c r="A5" s="1"/>
      <c r="G5" s="1"/>
      <c r="K5" s="1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"/>
  <sheetViews>
    <sheetView zoomScale="70" zoomScaleNormal="70" workbookViewId="0" topLeftCell="A1">
      <selection activeCell="J14" sqref="J1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185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s="5" customFormat="1" ht="20.1" customHeight="1">
      <c r="A4" s="13">
        <v>1</v>
      </c>
      <c r="B4" s="6" t="s">
        <v>4</v>
      </c>
      <c r="C4" s="6">
        <f>YEAR('55-59M'!$D$3)-YEAR(D4)</f>
        <v>61</v>
      </c>
      <c r="D4" s="8">
        <v>20588</v>
      </c>
      <c r="E4" s="8">
        <v>42819</v>
      </c>
      <c r="F4" s="17" t="s">
        <v>393</v>
      </c>
      <c r="G4" s="18">
        <f>SUM(H4:I4)</f>
        <v>700</v>
      </c>
      <c r="H4" s="9">
        <f>SUM(J4:K4)</f>
        <v>700</v>
      </c>
      <c r="I4" s="10"/>
      <c r="J4" s="11"/>
      <c r="K4" s="7">
        <v>700</v>
      </c>
    </row>
    <row r="5" spans="1:11" ht="20.1" customHeight="1">
      <c r="A5" s="13">
        <v>2</v>
      </c>
      <c r="B5" s="6" t="s">
        <v>11</v>
      </c>
      <c r="C5" s="6">
        <f>YEAR('55-59M'!$D$3)-YEAR(D5)</f>
        <v>61</v>
      </c>
      <c r="D5" s="8">
        <v>20459</v>
      </c>
      <c r="E5" s="8">
        <v>42974</v>
      </c>
      <c r="F5" s="17" t="s">
        <v>308</v>
      </c>
      <c r="G5" s="18">
        <f>SUM(H5:I5)</f>
        <v>415.83000000000004</v>
      </c>
      <c r="H5" s="9">
        <f>SUM(J5:K5)</f>
        <v>200</v>
      </c>
      <c r="I5" s="10">
        <v>215.83</v>
      </c>
      <c r="J5" s="11">
        <v>200</v>
      </c>
      <c r="K5" s="7"/>
    </row>
    <row r="6" spans="1:11" ht="20.1" customHeight="1">
      <c r="A6" s="19">
        <v>3</v>
      </c>
      <c r="B6" s="6" t="s">
        <v>11</v>
      </c>
      <c r="C6" s="6">
        <f>YEAR('55-59M'!$D$3)-YEAR(D6)</f>
        <v>61</v>
      </c>
      <c r="D6" s="8">
        <v>20556</v>
      </c>
      <c r="E6" s="8">
        <v>42666</v>
      </c>
      <c r="F6" s="17" t="s">
        <v>307</v>
      </c>
      <c r="G6" s="18">
        <f>SUM(H6:I6)</f>
        <v>233.33</v>
      </c>
      <c r="H6" s="9">
        <f>SUM(J6:K6)</f>
        <v>0</v>
      </c>
      <c r="I6" s="10">
        <v>233.33</v>
      </c>
      <c r="J6" s="11"/>
      <c r="K6" s="7"/>
    </row>
    <row r="7" spans="1:11" ht="20.1" customHeight="1">
      <c r="A7" s="19">
        <v>4</v>
      </c>
      <c r="B7" s="6" t="s">
        <v>11</v>
      </c>
      <c r="C7" s="6">
        <f>YEAR('55-59M'!$D$3)-YEAR(D7)</f>
        <v>60</v>
      </c>
      <c r="D7" s="8">
        <v>20863</v>
      </c>
      <c r="E7" s="8">
        <v>42666</v>
      </c>
      <c r="F7" s="17" t="s">
        <v>306</v>
      </c>
      <c r="G7" s="23">
        <f>SUM(H7:I7)</f>
        <v>199.63</v>
      </c>
      <c r="H7" s="9">
        <f>SUM(J7:K7)</f>
        <v>0</v>
      </c>
      <c r="I7" s="10">
        <v>199.63</v>
      </c>
      <c r="J7" s="11"/>
      <c r="K7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workbookViewId="0" topLeftCell="A1">
      <selection activeCell="D4" sqref="D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"/>
      <c r="G4" s="1"/>
      <c r="K4" s="1"/>
    </row>
    <row r="5" spans="1:11" ht="20.1" customHeight="1">
      <c r="A5" s="1"/>
      <c r="G5" s="1"/>
      <c r="K5" s="1"/>
    </row>
    <row r="6" spans="1:11" ht="20.1" customHeight="1">
      <c r="A6" s="1"/>
      <c r="G6" s="1"/>
      <c r="K6" s="1"/>
    </row>
    <row r="7" spans="1:11" ht="20.1" customHeight="1">
      <c r="A7" s="1"/>
      <c r="G7" s="1"/>
      <c r="K7" s="1"/>
    </row>
    <row r="8" spans="1:11" ht="20.1" customHeight="1">
      <c r="A8" s="1"/>
      <c r="G8" s="1"/>
      <c r="K8" s="1"/>
    </row>
    <row r="9" spans="1:11" ht="20.1" customHeight="1">
      <c r="A9" s="1"/>
      <c r="G9" s="1"/>
      <c r="K9" s="1"/>
    </row>
    <row r="10" spans="1:11" ht="20.1" customHeight="1">
      <c r="A10" s="1"/>
      <c r="G10" s="1"/>
      <c r="K10" s="1"/>
    </row>
    <row r="11" spans="1:11" ht="20.1" customHeight="1">
      <c r="A11" s="1"/>
      <c r="G11" s="1"/>
      <c r="K11" s="1"/>
    </row>
    <row r="12" spans="1:11" ht="20.1" customHeight="1">
      <c r="A12" s="1"/>
      <c r="G12" s="1"/>
      <c r="K12" s="1"/>
    </row>
    <row r="13" spans="1:11" ht="20.1" customHeight="1">
      <c r="A13" s="1"/>
      <c r="G13" s="1"/>
      <c r="K13" s="1"/>
    </row>
    <row r="14" spans="1:11" ht="20.1" customHeight="1">
      <c r="A14" s="1"/>
      <c r="G14" s="1"/>
      <c r="K14" s="1"/>
    </row>
    <row r="15" spans="1:11" ht="20.1" customHeight="1">
      <c r="A15" s="1"/>
      <c r="G15" s="1"/>
      <c r="K15" s="1"/>
    </row>
    <row r="16" spans="1:11" ht="20.1" customHeight="1">
      <c r="A16" s="1"/>
      <c r="G16" s="1"/>
      <c r="K16" s="1"/>
    </row>
    <row r="17" spans="1:11" ht="20.1" customHeight="1">
      <c r="A17" s="1"/>
      <c r="G17" s="1"/>
      <c r="K17" s="1"/>
    </row>
    <row r="18" spans="1:11" ht="20.1" customHeight="1">
      <c r="A18" s="1"/>
      <c r="G18" s="1"/>
      <c r="K18" s="1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5"/>
  <sheetViews>
    <sheetView tabSelected="1" zoomScale="70" zoomScaleNormal="70" workbookViewId="0" topLeftCell="A1">
      <selection activeCell="H4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192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</v>
      </c>
      <c r="C4" s="6">
        <f>YEAR('55-59M'!$D$3)-YEAR(D4)</f>
        <v>66</v>
      </c>
      <c r="D4" s="8">
        <v>18684</v>
      </c>
      <c r="E4" s="8">
        <v>42819</v>
      </c>
      <c r="F4" s="17" t="s">
        <v>193</v>
      </c>
      <c r="G4" s="18">
        <f>SUM(I4:K4)</f>
        <v>1011.1</v>
      </c>
      <c r="H4" s="9">
        <f>SUM(J4:K4)</f>
        <v>700</v>
      </c>
      <c r="I4" s="10">
        <v>311.1</v>
      </c>
      <c r="J4" s="11"/>
      <c r="K4" s="7">
        <v>700</v>
      </c>
    </row>
    <row r="5" spans="1:11" ht="20.1" customHeight="1">
      <c r="A5" s="13">
        <v>2</v>
      </c>
      <c r="B5" s="6" t="s">
        <v>2</v>
      </c>
      <c r="C5" s="6">
        <f>YEAR('55-59M'!$D$3)-YEAR(D5)</f>
        <v>65</v>
      </c>
      <c r="D5" s="8">
        <v>19205</v>
      </c>
      <c r="E5" s="8">
        <v>42441</v>
      </c>
      <c r="F5" s="17" t="s">
        <v>33</v>
      </c>
      <c r="G5" s="23">
        <f>SUM(I5:K5)</f>
        <v>267.9</v>
      </c>
      <c r="H5" s="9">
        <f>SUM(J5:K5)</f>
        <v>0</v>
      </c>
      <c r="I5" s="10">
        <v>267.9</v>
      </c>
      <c r="J5" s="11"/>
      <c r="K5" s="7"/>
    </row>
  </sheetData>
  <mergeCells count="8">
    <mergeCell ref="I2:I3"/>
    <mergeCell ref="J2:J3"/>
    <mergeCell ref="K2:K3"/>
    <mergeCell ref="A1:K1"/>
    <mergeCell ref="E2:E3"/>
    <mergeCell ref="F2:F3"/>
    <mergeCell ref="G2:G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zoomScale="70" zoomScaleNormal="70" workbookViewId="0" topLeftCell="A2">
      <selection activeCell="H2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8.57421875" style="1" customWidth="1"/>
    <col min="9" max="9" width="13.28125" style="1" customWidth="1"/>
    <col min="10" max="10" width="14.8515625" style="3" customWidth="1"/>
    <col min="11" max="16384" width="9.140625" style="1" customWidth="1"/>
  </cols>
  <sheetData>
    <row r="1" spans="1:10" ht="20.1" customHeight="1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30" t="s">
        <v>62</v>
      </c>
      <c r="I2" s="31" t="s">
        <v>63</v>
      </c>
      <c r="J2" s="25" t="s">
        <v>394</v>
      </c>
    </row>
    <row r="3" spans="1:10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30"/>
      <c r="I3" s="31"/>
      <c r="J3" s="25"/>
    </row>
    <row r="4" spans="1:10" s="5" customFormat="1" ht="20.1" customHeight="1">
      <c r="A4" s="13">
        <v>1</v>
      </c>
      <c r="B4" s="6" t="s">
        <v>4</v>
      </c>
      <c r="C4" s="6">
        <f aca="true" t="shared" si="0" ref="C4:C15">YEAR($D$3)-YEAR(D4)</f>
        <v>24</v>
      </c>
      <c r="D4" s="8">
        <v>34121</v>
      </c>
      <c r="E4" s="8">
        <v>42819</v>
      </c>
      <c r="F4" s="17" t="s">
        <v>74</v>
      </c>
      <c r="G4" s="18">
        <f>SUM(H4:J4)</f>
        <v>832.23</v>
      </c>
      <c r="H4" s="10">
        <v>233.33</v>
      </c>
      <c r="I4" s="11"/>
      <c r="J4" s="7">
        <v>598.9</v>
      </c>
    </row>
    <row r="5" spans="1:10" ht="20.1" customHeight="1">
      <c r="A5" s="13">
        <v>2</v>
      </c>
      <c r="B5" s="6" t="s">
        <v>7</v>
      </c>
      <c r="C5" s="6">
        <f t="shared" si="0"/>
        <v>24</v>
      </c>
      <c r="D5" s="8">
        <v>34190</v>
      </c>
      <c r="E5" s="8">
        <v>42819</v>
      </c>
      <c r="F5" s="17" t="s">
        <v>79</v>
      </c>
      <c r="G5" s="23">
        <f aca="true" t="shared" si="1" ref="G5:G15">SUM(H5:J5)</f>
        <v>712</v>
      </c>
      <c r="H5" s="10">
        <v>158</v>
      </c>
      <c r="I5" s="11"/>
      <c r="J5" s="7">
        <v>554</v>
      </c>
    </row>
    <row r="6" spans="1:10" ht="20.1" customHeight="1">
      <c r="A6" s="13">
        <v>3</v>
      </c>
      <c r="B6" s="6" t="s">
        <v>4</v>
      </c>
      <c r="C6" s="6">
        <f t="shared" si="0"/>
        <v>24</v>
      </c>
      <c r="D6" s="8">
        <v>34317</v>
      </c>
      <c r="E6" s="8">
        <v>42819</v>
      </c>
      <c r="F6" s="17" t="s">
        <v>324</v>
      </c>
      <c r="G6" s="23">
        <f t="shared" si="1"/>
        <v>700</v>
      </c>
      <c r="H6" s="10"/>
      <c r="I6" s="11"/>
      <c r="J6" s="7">
        <v>700</v>
      </c>
    </row>
    <row r="7" spans="1:10" ht="20.1" customHeight="1">
      <c r="A7" s="13">
        <v>4</v>
      </c>
      <c r="B7" s="6" t="s">
        <v>4</v>
      </c>
      <c r="C7" s="6">
        <f t="shared" si="0"/>
        <v>22</v>
      </c>
      <c r="D7" s="8">
        <v>34757</v>
      </c>
      <c r="E7" s="8">
        <v>42819</v>
      </c>
      <c r="F7" s="17" t="s">
        <v>76</v>
      </c>
      <c r="G7" s="23">
        <f t="shared" si="1"/>
        <v>647.5</v>
      </c>
      <c r="H7" s="10"/>
      <c r="I7" s="11"/>
      <c r="J7" s="7">
        <v>647.5</v>
      </c>
    </row>
    <row r="8" spans="1:10" ht="20.1" customHeight="1">
      <c r="A8" s="13">
        <v>5</v>
      </c>
      <c r="B8" s="6" t="s">
        <v>16</v>
      </c>
      <c r="C8" s="6">
        <f t="shared" si="0"/>
        <v>24</v>
      </c>
      <c r="D8" s="8">
        <v>34005</v>
      </c>
      <c r="E8" s="8">
        <v>42666</v>
      </c>
      <c r="F8" s="17" t="s">
        <v>78</v>
      </c>
      <c r="G8" s="23">
        <f t="shared" si="1"/>
        <v>525.13</v>
      </c>
      <c r="H8" s="10">
        <v>525.13</v>
      </c>
      <c r="I8" s="11"/>
      <c r="J8" s="7"/>
    </row>
    <row r="9" spans="1:10" ht="20.1" customHeight="1">
      <c r="A9" s="13">
        <v>6</v>
      </c>
      <c r="B9" s="6" t="s">
        <v>16</v>
      </c>
      <c r="C9" s="6">
        <f t="shared" si="0"/>
        <v>21</v>
      </c>
      <c r="D9" s="8">
        <v>35266</v>
      </c>
      <c r="E9" s="8">
        <v>42819</v>
      </c>
      <c r="F9" s="17" t="s">
        <v>325</v>
      </c>
      <c r="G9" s="23">
        <f t="shared" si="1"/>
        <v>512.5</v>
      </c>
      <c r="H9" s="10"/>
      <c r="I9" s="11"/>
      <c r="J9" s="7">
        <v>512.5</v>
      </c>
    </row>
    <row r="10" spans="1:10" ht="20.1" customHeight="1">
      <c r="A10" s="13">
        <v>7</v>
      </c>
      <c r="B10" s="6" t="s">
        <v>4</v>
      </c>
      <c r="C10" s="6">
        <f t="shared" si="0"/>
        <v>23</v>
      </c>
      <c r="D10" s="8">
        <v>34618</v>
      </c>
      <c r="E10" s="8">
        <v>42819</v>
      </c>
      <c r="F10" s="17" t="s">
        <v>326</v>
      </c>
      <c r="G10" s="23">
        <f t="shared" si="1"/>
        <v>474</v>
      </c>
      <c r="H10" s="10"/>
      <c r="I10" s="11"/>
      <c r="J10" s="7">
        <v>474</v>
      </c>
    </row>
    <row r="11" spans="1:10" ht="20.1" customHeight="1">
      <c r="A11" s="13">
        <v>8</v>
      </c>
      <c r="B11" s="6" t="s">
        <v>9</v>
      </c>
      <c r="C11" s="6">
        <f t="shared" si="0"/>
        <v>21</v>
      </c>
      <c r="D11" s="8">
        <v>35387</v>
      </c>
      <c r="E11" s="8">
        <v>42974</v>
      </c>
      <c r="F11" s="17" t="s">
        <v>310</v>
      </c>
      <c r="G11" s="23">
        <f t="shared" si="1"/>
        <v>392.4</v>
      </c>
      <c r="H11" s="10">
        <v>0</v>
      </c>
      <c r="I11" s="11">
        <v>392.4</v>
      </c>
      <c r="J11" s="7"/>
    </row>
    <row r="12" spans="1:10" ht="20.1" customHeight="1">
      <c r="A12" s="13">
        <v>9</v>
      </c>
      <c r="B12" s="6" t="s">
        <v>16</v>
      </c>
      <c r="C12" s="6">
        <f t="shared" si="0"/>
        <v>23</v>
      </c>
      <c r="D12" s="8">
        <v>34542</v>
      </c>
      <c r="E12" s="8">
        <v>42637</v>
      </c>
      <c r="F12" s="17" t="s">
        <v>77</v>
      </c>
      <c r="G12" s="23">
        <f t="shared" si="1"/>
        <v>315.46</v>
      </c>
      <c r="H12" s="10">
        <v>315.46</v>
      </c>
      <c r="I12" s="11"/>
      <c r="J12" s="7"/>
    </row>
    <row r="13" spans="1:10" ht="20.1" customHeight="1">
      <c r="A13" s="13">
        <v>10</v>
      </c>
      <c r="B13" s="6" t="s">
        <v>4</v>
      </c>
      <c r="C13" s="6">
        <f t="shared" si="0"/>
        <v>22</v>
      </c>
      <c r="D13" s="8">
        <v>34841</v>
      </c>
      <c r="E13" s="8">
        <v>42441</v>
      </c>
      <c r="F13" s="17" t="s">
        <v>75</v>
      </c>
      <c r="G13" s="23">
        <f t="shared" si="1"/>
        <v>215.83</v>
      </c>
      <c r="H13" s="10">
        <v>215.83</v>
      </c>
      <c r="I13" s="11"/>
      <c r="J13" s="7"/>
    </row>
    <row r="14" spans="1:10" ht="20.1" customHeight="1">
      <c r="A14" s="13">
        <v>11</v>
      </c>
      <c r="B14" s="6" t="s">
        <v>4</v>
      </c>
      <c r="C14" s="6">
        <f t="shared" si="0"/>
        <v>22</v>
      </c>
      <c r="D14" s="8">
        <v>34757</v>
      </c>
      <c r="E14" s="8">
        <v>42441</v>
      </c>
      <c r="F14" s="17" t="s">
        <v>76</v>
      </c>
      <c r="G14" s="23">
        <f t="shared" si="1"/>
        <v>199.63</v>
      </c>
      <c r="H14" s="10">
        <v>199.63</v>
      </c>
      <c r="I14" s="11"/>
      <c r="J14" s="7"/>
    </row>
    <row r="15" spans="1:10" ht="20.1" customHeight="1">
      <c r="A15" s="13">
        <v>12</v>
      </c>
      <c r="B15" s="6" t="s">
        <v>4</v>
      </c>
      <c r="C15" s="6">
        <f t="shared" si="0"/>
        <v>23</v>
      </c>
      <c r="D15" s="8">
        <v>34559</v>
      </c>
      <c r="E15" s="8">
        <v>42441</v>
      </c>
      <c r="F15" s="17" t="s">
        <v>80</v>
      </c>
      <c r="G15" s="23">
        <f t="shared" si="1"/>
        <v>146.16</v>
      </c>
      <c r="H15" s="10">
        <v>146.16</v>
      </c>
      <c r="I15" s="11"/>
      <c r="J15" s="7"/>
    </row>
    <row r="18" spans="1:10" ht="20.1" customHeight="1">
      <c r="A18" s="1"/>
      <c r="G18" s="1"/>
      <c r="J18" s="1"/>
    </row>
  </sheetData>
  <mergeCells count="7">
    <mergeCell ref="J2:J3"/>
    <mergeCell ref="A1:J1"/>
    <mergeCell ref="E2:E3"/>
    <mergeCell ref="F2:F3"/>
    <mergeCell ref="G2:G3"/>
    <mergeCell ref="H2:H3"/>
    <mergeCell ref="I2:I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zoomScale="70" zoomScaleNormal="70" workbookViewId="0" topLeftCell="A1">
      <selection activeCell="H4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8.57421875" style="1" customWidth="1"/>
    <col min="9" max="9" width="13.28125" style="1" customWidth="1"/>
    <col min="10" max="10" width="14.8515625" style="3" customWidth="1"/>
    <col min="11" max="16384" width="9.140625" style="1" customWidth="1"/>
  </cols>
  <sheetData>
    <row r="1" spans="1:10" ht="20.1" customHeight="1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30" t="s">
        <v>62</v>
      </c>
      <c r="I2" s="31" t="s">
        <v>63</v>
      </c>
      <c r="J2" s="25" t="s">
        <v>394</v>
      </c>
    </row>
    <row r="3" spans="1:10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30"/>
      <c r="I3" s="31"/>
      <c r="J3" s="25"/>
    </row>
    <row r="4" spans="1:10" ht="20.1" customHeight="1">
      <c r="A4" s="13">
        <v>1</v>
      </c>
      <c r="B4" s="6" t="s">
        <v>11</v>
      </c>
      <c r="C4" s="6">
        <f>YEAR($D$3)-YEAR(D4)</f>
        <v>24</v>
      </c>
      <c r="D4" s="8">
        <v>34060</v>
      </c>
      <c r="E4" s="8">
        <v>42819</v>
      </c>
      <c r="F4" s="17" t="s">
        <v>195</v>
      </c>
      <c r="G4" s="18">
        <f>SUM(H4:J4)</f>
        <v>700</v>
      </c>
      <c r="H4" s="10"/>
      <c r="I4" s="11"/>
      <c r="J4" s="7">
        <v>700</v>
      </c>
    </row>
    <row r="5" spans="1:10" ht="20.1" customHeight="1">
      <c r="A5" s="13">
        <v>3</v>
      </c>
      <c r="B5" s="6" t="s">
        <v>9</v>
      </c>
      <c r="C5" s="6">
        <f>YEAR($D$3)-YEAR(D5)</f>
        <v>22</v>
      </c>
      <c r="D5" s="8">
        <v>34871</v>
      </c>
      <c r="E5" s="8">
        <v>42819</v>
      </c>
      <c r="F5" s="17" t="s">
        <v>311</v>
      </c>
      <c r="G5" s="23">
        <f aca="true" t="shared" si="0" ref="G5:G6">SUM(H5:J5)</f>
        <v>647.5</v>
      </c>
      <c r="H5" s="10"/>
      <c r="I5" s="11"/>
      <c r="J5" s="7">
        <v>647.5</v>
      </c>
    </row>
    <row r="6" spans="1:10" ht="20.1" customHeight="1">
      <c r="A6" s="13">
        <v>2</v>
      </c>
      <c r="B6" s="6" t="s">
        <v>42</v>
      </c>
      <c r="C6" s="6">
        <f>YEAR($D$3)-YEAR(D6)</f>
        <v>23</v>
      </c>
      <c r="D6" s="8">
        <v>34369</v>
      </c>
      <c r="E6" s="8">
        <v>42441</v>
      </c>
      <c r="F6" s="17" t="s">
        <v>71</v>
      </c>
      <c r="G6" s="23">
        <f t="shared" si="0"/>
        <v>233.33</v>
      </c>
      <c r="H6" s="10">
        <v>233.33</v>
      </c>
      <c r="I6" s="11"/>
      <c r="J6" s="7"/>
    </row>
    <row r="8" spans="1:10" ht="20.1" customHeight="1">
      <c r="A8" s="1"/>
      <c r="G8" s="1"/>
      <c r="J8" s="1"/>
    </row>
  </sheetData>
  <mergeCells count="7">
    <mergeCell ref="J2:J3"/>
    <mergeCell ref="A1:J1"/>
    <mergeCell ref="E2:E3"/>
    <mergeCell ref="F2:F3"/>
    <mergeCell ref="G2:G3"/>
    <mergeCell ref="H2:H3"/>
    <mergeCell ref="I2:I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zoomScale="60" zoomScaleNormal="60" workbookViewId="0" topLeftCell="A1">
      <selection activeCell="K5" sqref="K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0</v>
      </c>
      <c r="C4" s="6">
        <f aca="true" t="shared" si="0" ref="C4:C28">YEAR($D$3)-YEAR(D4)</f>
        <v>26</v>
      </c>
      <c r="D4" s="8">
        <v>33312</v>
      </c>
      <c r="E4" s="8">
        <v>42974</v>
      </c>
      <c r="F4" s="17" t="s">
        <v>85</v>
      </c>
      <c r="G4" s="18">
        <f aca="true" t="shared" si="1" ref="G4:G28">(H4+I4)</f>
        <v>953.23</v>
      </c>
      <c r="H4" s="9">
        <f aca="true" t="shared" si="2" ref="H4:H30">SUM(J4:K4)</f>
        <v>579.4</v>
      </c>
      <c r="I4" s="10">
        <v>373.83</v>
      </c>
      <c r="J4" s="11">
        <v>579.4</v>
      </c>
      <c r="K4" s="7"/>
    </row>
    <row r="5" spans="1:11" ht="20.1" customHeight="1">
      <c r="A5" s="13">
        <v>2</v>
      </c>
      <c r="B5" s="6" t="s">
        <v>5</v>
      </c>
      <c r="C5" s="6">
        <f t="shared" si="0"/>
        <v>28</v>
      </c>
      <c r="D5" s="8">
        <v>32783</v>
      </c>
      <c r="E5" s="8">
        <v>42974</v>
      </c>
      <c r="F5" s="17" t="s">
        <v>328</v>
      </c>
      <c r="G5" s="18">
        <f t="shared" si="1"/>
        <v>936.7</v>
      </c>
      <c r="H5" s="9">
        <f t="shared" si="2"/>
        <v>936.7</v>
      </c>
      <c r="I5" s="10"/>
      <c r="J5" s="11">
        <v>424.2</v>
      </c>
      <c r="K5" s="7">
        <v>512.5</v>
      </c>
    </row>
    <row r="6" spans="1:11" ht="20.1" customHeight="1">
      <c r="A6" s="19">
        <v>3</v>
      </c>
      <c r="B6" s="6" t="s">
        <v>4</v>
      </c>
      <c r="C6" s="6">
        <f t="shared" si="0"/>
        <v>29</v>
      </c>
      <c r="D6" s="8">
        <v>32336</v>
      </c>
      <c r="E6" s="8">
        <v>42819</v>
      </c>
      <c r="F6" s="17" t="s">
        <v>43</v>
      </c>
      <c r="G6" s="18">
        <f t="shared" si="1"/>
        <v>924.9</v>
      </c>
      <c r="H6" s="9">
        <f t="shared" si="2"/>
        <v>647.5</v>
      </c>
      <c r="I6" s="10">
        <v>277.4</v>
      </c>
      <c r="J6" s="11"/>
      <c r="K6" s="7">
        <v>647.5</v>
      </c>
    </row>
    <row r="7" spans="1:11" ht="20.1" customHeight="1">
      <c r="A7" s="19">
        <v>4</v>
      </c>
      <c r="B7" s="6" t="s">
        <v>4</v>
      </c>
      <c r="C7" s="6">
        <f t="shared" si="0"/>
        <v>29</v>
      </c>
      <c r="D7" s="8">
        <v>32366</v>
      </c>
      <c r="E7" s="8">
        <v>42819</v>
      </c>
      <c r="F7" s="17" t="s">
        <v>84</v>
      </c>
      <c r="G7" s="18">
        <f t="shared" si="1"/>
        <v>769.73</v>
      </c>
      <c r="H7" s="9">
        <f t="shared" si="2"/>
        <v>598.9</v>
      </c>
      <c r="I7" s="10">
        <v>170.83</v>
      </c>
      <c r="J7" s="11"/>
      <c r="K7" s="7">
        <v>598.9</v>
      </c>
    </row>
    <row r="8" spans="1:11" ht="20.1" customHeight="1">
      <c r="A8" s="19">
        <v>5</v>
      </c>
      <c r="B8" s="6" t="s">
        <v>11</v>
      </c>
      <c r="C8" s="6">
        <f t="shared" si="0"/>
        <v>29</v>
      </c>
      <c r="D8" s="8">
        <v>32366</v>
      </c>
      <c r="E8" s="8">
        <v>42819</v>
      </c>
      <c r="F8" s="17" t="s">
        <v>212</v>
      </c>
      <c r="G8" s="18">
        <f t="shared" si="1"/>
        <v>738.66</v>
      </c>
      <c r="H8" s="9">
        <f t="shared" si="2"/>
        <v>554</v>
      </c>
      <c r="I8" s="10">
        <v>184.66</v>
      </c>
      <c r="J8" s="11"/>
      <c r="K8" s="7">
        <v>554</v>
      </c>
    </row>
    <row r="9" spans="1:11" ht="20.1" customHeight="1">
      <c r="A9" s="19">
        <v>6</v>
      </c>
      <c r="B9" s="6" t="s">
        <v>4</v>
      </c>
      <c r="C9" s="6">
        <f t="shared" si="0"/>
        <v>29</v>
      </c>
      <c r="D9" s="8">
        <v>32458</v>
      </c>
      <c r="E9" s="8">
        <v>42819</v>
      </c>
      <c r="F9" s="17" t="s">
        <v>327</v>
      </c>
      <c r="G9" s="18">
        <f t="shared" si="1"/>
        <v>700</v>
      </c>
      <c r="H9" s="9">
        <f t="shared" si="2"/>
        <v>700</v>
      </c>
      <c r="I9" s="10"/>
      <c r="J9" s="11"/>
      <c r="K9" s="7">
        <v>700</v>
      </c>
    </row>
    <row r="10" spans="1:11" ht="20.1" customHeight="1">
      <c r="A10" s="19">
        <v>7</v>
      </c>
      <c r="B10" s="6" t="s">
        <v>4</v>
      </c>
      <c r="C10" s="6">
        <f t="shared" si="0"/>
        <v>27</v>
      </c>
      <c r="D10" s="8">
        <v>33084</v>
      </c>
      <c r="E10" s="8">
        <v>42666</v>
      </c>
      <c r="F10" s="17" t="s">
        <v>25</v>
      </c>
      <c r="G10" s="18">
        <f t="shared" si="1"/>
        <v>514.4</v>
      </c>
      <c r="H10" s="9">
        <f t="shared" si="2"/>
        <v>0</v>
      </c>
      <c r="I10" s="10">
        <v>514.4</v>
      </c>
      <c r="J10" s="11"/>
      <c r="K10" s="7"/>
    </row>
    <row r="11" spans="1:11" ht="20.1" customHeight="1">
      <c r="A11" s="19">
        <v>8</v>
      </c>
      <c r="B11" s="6" t="s">
        <v>42</v>
      </c>
      <c r="C11" s="6">
        <f t="shared" si="0"/>
        <v>25</v>
      </c>
      <c r="D11" s="8">
        <v>33669</v>
      </c>
      <c r="E11" s="8">
        <v>42819</v>
      </c>
      <c r="F11" s="17" t="s">
        <v>329</v>
      </c>
      <c r="G11" s="18">
        <f t="shared" si="1"/>
        <v>474</v>
      </c>
      <c r="H11" s="9">
        <f t="shared" si="2"/>
        <v>474</v>
      </c>
      <c r="I11" s="10"/>
      <c r="J11" s="11"/>
      <c r="K11" s="7">
        <v>474</v>
      </c>
    </row>
    <row r="12" spans="1:11" ht="20.1" customHeight="1">
      <c r="A12" s="19">
        <v>9</v>
      </c>
      <c r="B12" s="6" t="s">
        <v>6</v>
      </c>
      <c r="C12" s="6">
        <f t="shared" si="0"/>
        <v>27</v>
      </c>
      <c r="D12" s="8">
        <v>33064</v>
      </c>
      <c r="E12" s="8">
        <v>42819</v>
      </c>
      <c r="F12" s="17" t="s">
        <v>330</v>
      </c>
      <c r="G12" s="18">
        <f t="shared" si="1"/>
        <v>438.5</v>
      </c>
      <c r="H12" s="9">
        <f t="shared" si="2"/>
        <v>438.5</v>
      </c>
      <c r="I12" s="10"/>
      <c r="J12" s="11"/>
      <c r="K12" s="7">
        <v>438.5</v>
      </c>
    </row>
    <row r="13" spans="1:11" ht="20.1" customHeight="1">
      <c r="A13" s="19">
        <v>10</v>
      </c>
      <c r="B13" s="6" t="s">
        <v>42</v>
      </c>
      <c r="C13" s="6">
        <f t="shared" si="0"/>
        <v>25</v>
      </c>
      <c r="D13" s="8">
        <v>33694</v>
      </c>
      <c r="E13" s="8">
        <v>42819</v>
      </c>
      <c r="F13" s="17" t="s">
        <v>331</v>
      </c>
      <c r="G13" s="18">
        <f t="shared" si="1"/>
        <v>405.6</v>
      </c>
      <c r="H13" s="9">
        <f t="shared" si="2"/>
        <v>405.6</v>
      </c>
      <c r="I13" s="10"/>
      <c r="J13" s="11"/>
      <c r="K13" s="7">
        <v>405.6</v>
      </c>
    </row>
    <row r="14" spans="1:11" ht="20.1" customHeight="1">
      <c r="A14" s="19">
        <v>11</v>
      </c>
      <c r="B14" s="6" t="s">
        <v>4</v>
      </c>
      <c r="C14" s="6">
        <f t="shared" si="0"/>
        <v>25</v>
      </c>
      <c r="D14" s="8">
        <v>33606</v>
      </c>
      <c r="E14" s="8">
        <v>42819</v>
      </c>
      <c r="F14" s="17" t="s">
        <v>82</v>
      </c>
      <c r="G14" s="18">
        <f t="shared" si="1"/>
        <v>375.2</v>
      </c>
      <c r="H14" s="9">
        <f t="shared" si="2"/>
        <v>375.2</v>
      </c>
      <c r="I14" s="10"/>
      <c r="J14" s="11"/>
      <c r="K14" s="7">
        <v>375.2</v>
      </c>
    </row>
    <row r="15" spans="1:11" ht="20.1" customHeight="1">
      <c r="A15" s="19">
        <v>12</v>
      </c>
      <c r="B15" s="6" t="s">
        <v>16</v>
      </c>
      <c r="C15" s="6">
        <f t="shared" si="0"/>
        <v>27</v>
      </c>
      <c r="D15" s="8">
        <v>33064</v>
      </c>
      <c r="E15" s="8">
        <v>42819</v>
      </c>
      <c r="F15" s="17" t="s">
        <v>332</v>
      </c>
      <c r="G15" s="18">
        <f t="shared" si="1"/>
        <v>347</v>
      </c>
      <c r="H15" s="9">
        <f t="shared" si="2"/>
        <v>347</v>
      </c>
      <c r="I15" s="10"/>
      <c r="J15" s="11"/>
      <c r="K15" s="7">
        <v>347</v>
      </c>
    </row>
    <row r="16" spans="1:11" ht="20.1" customHeight="1">
      <c r="A16" s="19">
        <v>13</v>
      </c>
      <c r="B16" s="6" t="s">
        <v>4</v>
      </c>
      <c r="C16" s="6">
        <f t="shared" si="0"/>
        <v>28</v>
      </c>
      <c r="D16" s="8">
        <v>32536</v>
      </c>
      <c r="E16" s="8">
        <v>42819</v>
      </c>
      <c r="F16" s="17" t="s">
        <v>333</v>
      </c>
      <c r="G16" s="18">
        <f t="shared" si="1"/>
        <v>321</v>
      </c>
      <c r="H16" s="9">
        <f t="shared" si="2"/>
        <v>321</v>
      </c>
      <c r="I16" s="10"/>
      <c r="J16" s="11"/>
      <c r="K16" s="7">
        <v>321</v>
      </c>
    </row>
    <row r="17" spans="1:11" ht="20.1" customHeight="1">
      <c r="A17" s="19">
        <v>14</v>
      </c>
      <c r="B17" s="6" t="s">
        <v>4</v>
      </c>
      <c r="C17" s="6">
        <f t="shared" si="0"/>
        <v>25</v>
      </c>
      <c r="D17" s="8">
        <v>33707</v>
      </c>
      <c r="E17" s="8">
        <v>42819</v>
      </c>
      <c r="F17" s="17" t="s">
        <v>334</v>
      </c>
      <c r="G17" s="18">
        <f t="shared" si="1"/>
        <v>296.9</v>
      </c>
      <c r="H17" s="9">
        <f t="shared" si="2"/>
        <v>296.9</v>
      </c>
      <c r="I17" s="10"/>
      <c r="J17" s="11"/>
      <c r="K17" s="7">
        <v>296.9</v>
      </c>
    </row>
    <row r="18" spans="1:11" ht="20.1" customHeight="1">
      <c r="A18" s="19">
        <v>15</v>
      </c>
      <c r="B18" s="6" t="s">
        <v>4</v>
      </c>
      <c r="C18" s="6">
        <f t="shared" si="0"/>
        <v>27</v>
      </c>
      <c r="D18" s="8">
        <v>33104</v>
      </c>
      <c r="E18" s="8">
        <v>42441</v>
      </c>
      <c r="F18" s="17" t="s">
        <v>8</v>
      </c>
      <c r="G18" s="18">
        <f t="shared" si="1"/>
        <v>233.33</v>
      </c>
      <c r="H18" s="9">
        <f t="shared" si="2"/>
        <v>0</v>
      </c>
      <c r="I18" s="10">
        <v>233.33</v>
      </c>
      <c r="J18" s="11"/>
      <c r="K18" s="7"/>
    </row>
    <row r="19" spans="1:11" ht="20.1" customHeight="1">
      <c r="A19" s="19">
        <v>16</v>
      </c>
      <c r="B19" s="6" t="s">
        <v>24</v>
      </c>
      <c r="C19" s="6">
        <f t="shared" si="0"/>
        <v>28</v>
      </c>
      <c r="D19" s="8">
        <v>32776</v>
      </c>
      <c r="E19" s="8">
        <v>42666</v>
      </c>
      <c r="F19" s="17" t="s">
        <v>211</v>
      </c>
      <c r="G19" s="18">
        <f t="shared" si="1"/>
        <v>199.63</v>
      </c>
      <c r="H19" s="9">
        <f t="shared" si="2"/>
        <v>0</v>
      </c>
      <c r="I19" s="10">
        <v>199.63</v>
      </c>
      <c r="J19" s="11"/>
      <c r="K19" s="7"/>
    </row>
    <row r="20" spans="1:11" ht="20.1" customHeight="1">
      <c r="A20" s="19">
        <v>17</v>
      </c>
      <c r="B20" s="6" t="s">
        <v>6</v>
      </c>
      <c r="C20" s="6">
        <f t="shared" si="0"/>
        <v>28</v>
      </c>
      <c r="D20" s="8">
        <v>32824</v>
      </c>
      <c r="E20" s="8">
        <v>42666</v>
      </c>
      <c r="F20" s="17" t="s">
        <v>213</v>
      </c>
      <c r="G20" s="18">
        <f t="shared" si="1"/>
        <v>170.83</v>
      </c>
      <c r="H20" s="9">
        <f t="shared" si="2"/>
        <v>0</v>
      </c>
      <c r="I20" s="10">
        <v>170.83</v>
      </c>
      <c r="J20" s="11"/>
      <c r="K20" s="7"/>
    </row>
    <row r="21" spans="1:11" ht="20.1" customHeight="1">
      <c r="A21" s="19">
        <v>18</v>
      </c>
      <c r="B21" s="6" t="s">
        <v>3</v>
      </c>
      <c r="C21" s="6">
        <f t="shared" si="0"/>
        <v>28</v>
      </c>
      <c r="D21" s="8">
        <v>32643</v>
      </c>
      <c r="E21" s="8">
        <v>42666</v>
      </c>
      <c r="F21" s="17" t="s">
        <v>214</v>
      </c>
      <c r="G21" s="18">
        <f t="shared" si="1"/>
        <v>146.16</v>
      </c>
      <c r="H21" s="9">
        <f t="shared" si="2"/>
        <v>0</v>
      </c>
      <c r="I21" s="10">
        <v>146.16</v>
      </c>
      <c r="J21" s="11"/>
      <c r="K21" s="7"/>
    </row>
    <row r="22" spans="1:11" ht="20.1" customHeight="1">
      <c r="A22" s="19">
        <v>19</v>
      </c>
      <c r="B22" s="6" t="s">
        <v>14</v>
      </c>
      <c r="C22" s="6">
        <f t="shared" si="0"/>
        <v>29</v>
      </c>
      <c r="D22" s="8">
        <v>32209</v>
      </c>
      <c r="E22" s="8">
        <v>42441</v>
      </c>
      <c r="F22" s="17" t="s">
        <v>86</v>
      </c>
      <c r="G22" s="18">
        <f t="shared" si="1"/>
        <v>146.16</v>
      </c>
      <c r="H22" s="9">
        <f t="shared" si="2"/>
        <v>0</v>
      </c>
      <c r="I22" s="10">
        <v>146.16</v>
      </c>
      <c r="J22" s="11"/>
      <c r="K22" s="7"/>
    </row>
    <row r="23" spans="1:11" ht="20.1" customHeight="1">
      <c r="A23" s="19">
        <v>20</v>
      </c>
      <c r="B23" s="6" t="s">
        <v>4</v>
      </c>
      <c r="C23" s="6">
        <f t="shared" si="0"/>
        <v>26</v>
      </c>
      <c r="D23" s="8">
        <v>33451</v>
      </c>
      <c r="E23" s="8">
        <v>42441</v>
      </c>
      <c r="F23" s="17" t="s">
        <v>87</v>
      </c>
      <c r="G23" s="18">
        <f t="shared" si="1"/>
        <v>135.2</v>
      </c>
      <c r="H23" s="9">
        <f t="shared" si="2"/>
        <v>0</v>
      </c>
      <c r="I23" s="10">
        <v>135.2</v>
      </c>
      <c r="J23" s="11"/>
      <c r="K23" s="7"/>
    </row>
    <row r="24" spans="1:11" ht="20.1" customHeight="1">
      <c r="A24" s="19">
        <v>21</v>
      </c>
      <c r="B24" s="6" t="s">
        <v>11</v>
      </c>
      <c r="C24" s="6">
        <f t="shared" si="0"/>
        <v>29</v>
      </c>
      <c r="D24" s="8">
        <v>32197</v>
      </c>
      <c r="E24" s="8">
        <v>42666</v>
      </c>
      <c r="F24" s="17" t="s">
        <v>216</v>
      </c>
      <c r="G24" s="18">
        <f t="shared" si="1"/>
        <v>125.06</v>
      </c>
      <c r="H24" s="9">
        <f t="shared" si="2"/>
        <v>0</v>
      </c>
      <c r="I24" s="10">
        <v>125.06</v>
      </c>
      <c r="J24" s="11"/>
      <c r="K24" s="7"/>
    </row>
    <row r="25" spans="1:11" ht="20.1" customHeight="1">
      <c r="A25" s="19">
        <v>22</v>
      </c>
      <c r="B25" s="6" t="s">
        <v>4</v>
      </c>
      <c r="C25" s="6">
        <f t="shared" si="0"/>
        <v>26</v>
      </c>
      <c r="D25" s="8">
        <v>33323</v>
      </c>
      <c r="E25" s="8">
        <v>42441</v>
      </c>
      <c r="F25" s="17" t="s">
        <v>89</v>
      </c>
      <c r="G25" s="18">
        <f t="shared" si="1"/>
        <v>115.66</v>
      </c>
      <c r="H25" s="9">
        <f t="shared" si="2"/>
        <v>0</v>
      </c>
      <c r="I25" s="10">
        <v>115.66</v>
      </c>
      <c r="J25" s="11"/>
      <c r="K25" s="7"/>
    </row>
    <row r="26" spans="1:11" ht="20.1" customHeight="1">
      <c r="A26" s="19">
        <v>23</v>
      </c>
      <c r="B26" s="6" t="s">
        <v>10</v>
      </c>
      <c r="C26" s="6">
        <f t="shared" si="0"/>
        <v>29</v>
      </c>
      <c r="D26" s="8">
        <v>32495</v>
      </c>
      <c r="E26" s="8">
        <v>42666</v>
      </c>
      <c r="F26" s="17" t="s">
        <v>218</v>
      </c>
      <c r="G26" s="18">
        <f t="shared" si="1"/>
        <v>107</v>
      </c>
      <c r="H26" s="9">
        <f t="shared" si="2"/>
        <v>0</v>
      </c>
      <c r="I26" s="10">
        <v>107</v>
      </c>
      <c r="J26" s="11"/>
      <c r="K26" s="7"/>
    </row>
    <row r="27" spans="1:11" ht="20.1" customHeight="1">
      <c r="A27" s="19">
        <v>24</v>
      </c>
      <c r="B27" s="6" t="s">
        <v>4</v>
      </c>
      <c r="C27" s="6">
        <f t="shared" si="0"/>
        <v>26</v>
      </c>
      <c r="D27" s="8">
        <v>33266</v>
      </c>
      <c r="E27" s="8">
        <v>42441</v>
      </c>
      <c r="F27" s="17" t="s">
        <v>90</v>
      </c>
      <c r="G27" s="18">
        <f t="shared" si="1"/>
        <v>107</v>
      </c>
      <c r="H27" s="9">
        <f t="shared" si="2"/>
        <v>0</v>
      </c>
      <c r="I27" s="10">
        <v>107</v>
      </c>
      <c r="J27" s="11"/>
      <c r="K27" s="7"/>
    </row>
    <row r="28" spans="1:11" ht="20.1" customHeight="1">
      <c r="A28" s="19">
        <v>25</v>
      </c>
      <c r="B28" s="6" t="s">
        <v>11</v>
      </c>
      <c r="C28" s="6">
        <f t="shared" si="0"/>
        <v>27</v>
      </c>
      <c r="D28" s="8">
        <v>33053</v>
      </c>
      <c r="E28" s="8">
        <v>42666</v>
      </c>
      <c r="F28" s="17" t="s">
        <v>219</v>
      </c>
      <c r="G28" s="18">
        <f t="shared" si="1"/>
        <v>98.96</v>
      </c>
      <c r="H28" s="9">
        <f t="shared" si="2"/>
        <v>0</v>
      </c>
      <c r="I28" s="10">
        <v>98.96</v>
      </c>
      <c r="J28" s="11"/>
      <c r="K28" s="7"/>
    </row>
    <row r="29" spans="1:11" ht="20.1" customHeight="1">
      <c r="A29" s="19">
        <v>26</v>
      </c>
      <c r="B29" s="6" t="s">
        <v>42</v>
      </c>
      <c r="C29" s="6">
        <f>YEAR('20-24M'!$D$3)-YEAR(D29)</f>
        <v>25</v>
      </c>
      <c r="D29" s="8">
        <v>33803</v>
      </c>
      <c r="E29" s="8">
        <v>42441</v>
      </c>
      <c r="F29" s="17" t="s">
        <v>81</v>
      </c>
      <c r="G29" s="18">
        <f>(H29+I29)/4</f>
        <v>33.8</v>
      </c>
      <c r="H29" s="9">
        <f t="shared" si="2"/>
        <v>0</v>
      </c>
      <c r="I29" s="10">
        <v>135.2</v>
      </c>
      <c r="J29" s="11"/>
      <c r="K29" s="7"/>
    </row>
    <row r="30" spans="1:11" ht="20.1" customHeight="1">
      <c r="A30" s="19">
        <v>27</v>
      </c>
      <c r="B30" s="6" t="s">
        <v>4</v>
      </c>
      <c r="C30" s="6">
        <f>YEAR('20-24M'!$D$3)-YEAR(D30)</f>
        <v>25</v>
      </c>
      <c r="D30" s="8">
        <v>33606</v>
      </c>
      <c r="E30" s="8">
        <v>42441</v>
      </c>
      <c r="F30" s="17" t="s">
        <v>82</v>
      </c>
      <c r="G30" s="18">
        <f>(H30+I30)/4</f>
        <v>31.265</v>
      </c>
      <c r="H30" s="9">
        <f t="shared" si="2"/>
        <v>0</v>
      </c>
      <c r="I30" s="10">
        <v>125.06</v>
      </c>
      <c r="J30" s="11"/>
      <c r="K30" s="7"/>
    </row>
    <row r="31" spans="1:11" ht="20.1" customHeight="1">
      <c r="A31" s="1"/>
      <c r="G31" s="1"/>
      <c r="K31" s="1"/>
    </row>
    <row r="32" spans="1:11" ht="20.1" customHeight="1">
      <c r="A32" s="1"/>
      <c r="G32" s="1"/>
      <c r="K32" s="1"/>
    </row>
    <row r="33" spans="1:11" ht="20.1" customHeight="1">
      <c r="A33" s="1"/>
      <c r="G33" s="1"/>
      <c r="K33" s="1"/>
    </row>
    <row r="34" spans="1:11" ht="20.1" customHeight="1">
      <c r="A34" s="1"/>
      <c r="G34" s="1"/>
      <c r="K34" s="1"/>
    </row>
    <row r="35" spans="1:11" ht="20.1" customHeight="1">
      <c r="A35" s="1"/>
      <c r="G35" s="1"/>
      <c r="K35" s="1"/>
    </row>
    <row r="36" spans="1:11" ht="20.1" customHeight="1">
      <c r="A36" s="1"/>
      <c r="G36" s="1"/>
      <c r="K36" s="1"/>
    </row>
    <row r="37" spans="1:11" ht="20.1" customHeight="1">
      <c r="A37" s="1"/>
      <c r="G37" s="1"/>
      <c r="K37" s="1"/>
    </row>
    <row r="38" spans="1:11" ht="20.1" customHeight="1">
      <c r="A38" s="1"/>
      <c r="G38" s="1"/>
      <c r="K38" s="1"/>
    </row>
    <row r="39" spans="1:11" ht="20.1" customHeight="1">
      <c r="A39" s="1"/>
      <c r="G39" s="1"/>
      <c r="K39" s="1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zoomScale="70" zoomScaleNormal="70" workbookViewId="0" topLeftCell="A1">
      <selection activeCell="K12" sqref="K12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9</v>
      </c>
      <c r="C4" s="6">
        <f>YEAR($D$3)-YEAR(D4)</f>
        <v>29</v>
      </c>
      <c r="D4" s="8">
        <v>32278</v>
      </c>
      <c r="E4" s="8">
        <v>42819</v>
      </c>
      <c r="F4" s="17" t="s">
        <v>313</v>
      </c>
      <c r="G4" s="18">
        <f>(H4+I4)</f>
        <v>700</v>
      </c>
      <c r="H4" s="9">
        <f>SUM(J4:K4)</f>
        <v>700</v>
      </c>
      <c r="I4" s="10"/>
      <c r="J4" s="11"/>
      <c r="K4" s="7">
        <v>700</v>
      </c>
    </row>
    <row r="5" spans="1:11" ht="20.1" customHeight="1">
      <c r="A5" s="13">
        <v>2</v>
      </c>
      <c r="B5" s="6" t="s">
        <v>4</v>
      </c>
      <c r="C5" s="6">
        <f>YEAR($D$3)-YEAR(D5)</f>
        <v>28</v>
      </c>
      <c r="D5" s="8">
        <v>32826</v>
      </c>
      <c r="E5" s="8">
        <v>42819</v>
      </c>
      <c r="F5" s="17" t="s">
        <v>312</v>
      </c>
      <c r="G5" s="18">
        <f>(H5+I5)</f>
        <v>647.5</v>
      </c>
      <c r="H5" s="9">
        <f>SUM(J5:K5)</f>
        <v>647.5</v>
      </c>
      <c r="I5" s="10"/>
      <c r="J5" s="11"/>
      <c r="K5" s="7">
        <v>647.5</v>
      </c>
    </row>
    <row r="6" spans="1:11" ht="20.1" customHeight="1">
      <c r="A6" s="19">
        <v>3</v>
      </c>
      <c r="B6" s="6" t="s">
        <v>3</v>
      </c>
      <c r="C6" s="6">
        <f>YEAR($D$3)-YEAR(D6)</f>
        <v>29</v>
      </c>
      <c r="D6" s="8">
        <v>32205</v>
      </c>
      <c r="E6" s="8">
        <v>42666</v>
      </c>
      <c r="F6" s="17" t="s">
        <v>197</v>
      </c>
      <c r="G6" s="18">
        <f>(H6+I6)</f>
        <v>215.83</v>
      </c>
      <c r="H6" s="9">
        <f>SUM(J6:K6)</f>
        <v>0</v>
      </c>
      <c r="I6" s="10">
        <v>215.83</v>
      </c>
      <c r="J6" s="11"/>
      <c r="K6" s="7"/>
    </row>
    <row r="7" spans="1:11" ht="20.1" customHeight="1">
      <c r="A7" s="19">
        <v>4</v>
      </c>
      <c r="B7" s="6" t="s">
        <v>4</v>
      </c>
      <c r="C7" s="6">
        <f>YEAR($D$3)-YEAR(D7)</f>
        <v>26</v>
      </c>
      <c r="D7" s="8">
        <v>33384</v>
      </c>
      <c r="E7" s="8">
        <v>42441</v>
      </c>
      <c r="F7" s="17" t="s">
        <v>92</v>
      </c>
      <c r="G7" s="18">
        <f>(H7+I7)</f>
        <v>199.63</v>
      </c>
      <c r="H7" s="9">
        <f>SUM(J7:K7)</f>
        <v>0</v>
      </c>
      <c r="I7" s="10">
        <v>199.63</v>
      </c>
      <c r="J7" s="11"/>
      <c r="K7" s="7"/>
    </row>
    <row r="8" spans="1:11" ht="20.1" customHeight="1">
      <c r="A8" s="19">
        <v>5</v>
      </c>
      <c r="B8" s="6" t="s">
        <v>3</v>
      </c>
      <c r="C8" s="6">
        <f>YEAR('20-24F'!$D$3)-YEAR(D8)</f>
        <v>25</v>
      </c>
      <c r="D8" s="8">
        <v>33848</v>
      </c>
      <c r="E8" s="8">
        <v>42666</v>
      </c>
      <c r="F8" s="17" t="s">
        <v>196</v>
      </c>
      <c r="G8" s="18">
        <f>(H8+I8)/4</f>
        <v>58.3325</v>
      </c>
      <c r="H8" s="9">
        <f>SUM(J8:K8)</f>
        <v>0</v>
      </c>
      <c r="I8" s="10">
        <v>233.33</v>
      </c>
      <c r="J8" s="11"/>
      <c r="K8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8"/>
  <sheetViews>
    <sheetView zoomScale="60" zoomScaleNormal="60" workbookViewId="0" topLeftCell="A16">
      <selection activeCell="H4" sqref="H1:H104857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7.00390625" style="1" bestFit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66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4</v>
      </c>
      <c r="C4" s="6">
        <f>YEAR('25-29M'!$D$3)-YEAR(D4)</f>
        <v>34</v>
      </c>
      <c r="D4" s="8">
        <v>30539</v>
      </c>
      <c r="E4" s="8">
        <v>42819</v>
      </c>
      <c r="F4" s="17" t="s">
        <v>44</v>
      </c>
      <c r="G4" s="18">
        <f>(H4+I4)</f>
        <v>880.9</v>
      </c>
      <c r="H4" s="9">
        <f>SUM(J4:K4)</f>
        <v>647.5</v>
      </c>
      <c r="I4" s="10">
        <v>233.4</v>
      </c>
      <c r="J4" s="11"/>
      <c r="K4" s="7">
        <v>647.5</v>
      </c>
    </row>
    <row r="5" spans="1:11" ht="20.1" customHeight="1">
      <c r="A5" s="13">
        <v>2</v>
      </c>
      <c r="B5" s="6" t="s">
        <v>30</v>
      </c>
      <c r="C5" s="6">
        <f>YEAR('25-29M'!$D$3)-YEAR(D5)</f>
        <v>30</v>
      </c>
      <c r="D5" s="8">
        <v>31891</v>
      </c>
      <c r="E5" s="8">
        <v>42974</v>
      </c>
      <c r="F5" s="17" t="s">
        <v>336</v>
      </c>
      <c r="G5" s="18">
        <f>(H5+I5)</f>
        <v>848.2</v>
      </c>
      <c r="H5" s="9">
        <f>SUM(J5:K5)</f>
        <v>848.2</v>
      </c>
      <c r="I5" s="10"/>
      <c r="J5" s="11">
        <v>335.7</v>
      </c>
      <c r="K5" s="7">
        <v>512.5</v>
      </c>
    </row>
    <row r="6" spans="1:11" ht="20.1" customHeight="1">
      <c r="A6" s="19">
        <v>3</v>
      </c>
      <c r="B6" s="6" t="s">
        <v>11</v>
      </c>
      <c r="C6" s="6">
        <f>YEAR('25-29M'!$D$3)-YEAR(D6)</f>
        <v>33</v>
      </c>
      <c r="D6" s="8">
        <v>30744</v>
      </c>
      <c r="E6" s="8">
        <v>42819</v>
      </c>
      <c r="F6" s="17" t="s">
        <v>98</v>
      </c>
      <c r="G6" s="18">
        <f>(H6+I6)</f>
        <v>738.8299999999999</v>
      </c>
      <c r="H6" s="9">
        <f>SUM(J6:K6)</f>
        <v>438.5</v>
      </c>
      <c r="I6" s="10">
        <v>300.33</v>
      </c>
      <c r="J6" s="11"/>
      <c r="K6" s="7">
        <v>438.5</v>
      </c>
    </row>
    <row r="7" spans="1:11" ht="20.1" customHeight="1">
      <c r="A7" s="19">
        <v>4</v>
      </c>
      <c r="B7" s="6" t="s">
        <v>4</v>
      </c>
      <c r="C7" s="6">
        <f>YEAR('25-29M'!$D$3)-YEAR(D7)</f>
        <v>33</v>
      </c>
      <c r="D7" s="8">
        <v>30917</v>
      </c>
      <c r="E7" s="8">
        <v>42819</v>
      </c>
      <c r="F7" s="17" t="s">
        <v>17</v>
      </c>
      <c r="G7" s="18">
        <f>(H7+I7)</f>
        <v>700</v>
      </c>
      <c r="H7" s="9">
        <f>SUM(J7:K7)</f>
        <v>700</v>
      </c>
      <c r="I7" s="10"/>
      <c r="J7" s="11"/>
      <c r="K7" s="7">
        <v>700</v>
      </c>
    </row>
    <row r="8" spans="1:11" ht="20.1" customHeight="1">
      <c r="A8" s="19">
        <v>5</v>
      </c>
      <c r="B8" s="6" t="s">
        <v>4</v>
      </c>
      <c r="C8" s="6">
        <f>YEAR('25-29M'!$D$3)-YEAR(D8)</f>
        <v>34</v>
      </c>
      <c r="D8" s="8">
        <v>30634</v>
      </c>
      <c r="E8" s="8">
        <v>42819</v>
      </c>
      <c r="F8" s="17" t="s">
        <v>27</v>
      </c>
      <c r="G8" s="18">
        <f>(H8+I8)</f>
        <v>598.9</v>
      </c>
      <c r="H8" s="9">
        <f>SUM(J8:K8)</f>
        <v>598.9</v>
      </c>
      <c r="I8" s="10"/>
      <c r="J8" s="11"/>
      <c r="K8" s="7">
        <v>598.9</v>
      </c>
    </row>
    <row r="9" spans="1:11" ht="20.1" customHeight="1">
      <c r="A9" s="19">
        <v>6</v>
      </c>
      <c r="B9" s="6" t="s">
        <v>6</v>
      </c>
      <c r="C9" s="6">
        <f>YEAR('25-29M'!$D$3)-YEAR(D9)</f>
        <v>33</v>
      </c>
      <c r="D9" s="8">
        <v>30854</v>
      </c>
      <c r="E9" s="8">
        <v>42819</v>
      </c>
      <c r="F9" s="17" t="s">
        <v>335</v>
      </c>
      <c r="G9" s="18">
        <f>(H9+I9)</f>
        <v>554</v>
      </c>
      <c r="H9" s="9">
        <f>SUM(J9:K9)</f>
        <v>554</v>
      </c>
      <c r="I9" s="10"/>
      <c r="J9" s="11"/>
      <c r="K9" s="7">
        <v>554</v>
      </c>
    </row>
    <row r="10" spans="1:11" ht="20.1" customHeight="1">
      <c r="A10" s="19">
        <v>7</v>
      </c>
      <c r="B10" s="6" t="s">
        <v>11</v>
      </c>
      <c r="C10" s="6">
        <f>YEAR('25-29M'!$D$3)-YEAR(D10)</f>
        <v>33</v>
      </c>
      <c r="D10" s="8">
        <v>30767</v>
      </c>
      <c r="E10" s="8">
        <v>42666</v>
      </c>
      <c r="F10" s="17" t="s">
        <v>95</v>
      </c>
      <c r="G10" s="18">
        <f>(H10+I10)</f>
        <v>536.3</v>
      </c>
      <c r="H10" s="9">
        <f>SUM(J10:K10)</f>
        <v>0</v>
      </c>
      <c r="I10" s="10">
        <v>536.3</v>
      </c>
      <c r="J10" s="11"/>
      <c r="K10" s="7"/>
    </row>
    <row r="11" spans="1:11" ht="20.1" customHeight="1">
      <c r="A11" s="19">
        <v>8</v>
      </c>
      <c r="B11" s="6" t="s">
        <v>9</v>
      </c>
      <c r="C11" s="6">
        <f>YEAR('25-29M'!$D$3)-YEAR(D11)</f>
        <v>32</v>
      </c>
      <c r="D11" s="8">
        <v>31226</v>
      </c>
      <c r="E11" s="8">
        <v>42819</v>
      </c>
      <c r="F11" s="17" t="s">
        <v>18</v>
      </c>
      <c r="G11" s="18">
        <f>(H11+I11)</f>
        <v>474</v>
      </c>
      <c r="H11" s="9">
        <f>SUM(J11:K11)</f>
        <v>474</v>
      </c>
      <c r="I11" s="10"/>
      <c r="J11" s="11"/>
      <c r="K11" s="7">
        <v>474</v>
      </c>
    </row>
    <row r="12" spans="1:11" ht="20.1" customHeight="1">
      <c r="A12" s="19">
        <v>9</v>
      </c>
      <c r="B12" s="6" t="s">
        <v>4</v>
      </c>
      <c r="C12" s="6">
        <f>YEAR('25-29M'!$D$3)-YEAR(D12)</f>
        <v>31</v>
      </c>
      <c r="D12" s="8">
        <v>31506</v>
      </c>
      <c r="E12" s="8">
        <v>42819</v>
      </c>
      <c r="F12" s="17" t="s">
        <v>101</v>
      </c>
      <c r="G12" s="18">
        <f>(H12+I12)</f>
        <v>466.76</v>
      </c>
      <c r="H12" s="9">
        <f>SUM(J12:K12)</f>
        <v>375.2</v>
      </c>
      <c r="I12" s="10">
        <v>91.56</v>
      </c>
      <c r="J12" s="11"/>
      <c r="K12" s="7">
        <v>375.2</v>
      </c>
    </row>
    <row r="13" spans="1:11" ht="20.1" customHeight="1">
      <c r="A13" s="19">
        <v>10</v>
      </c>
      <c r="B13" s="6" t="s">
        <v>1</v>
      </c>
      <c r="C13" s="6">
        <f>YEAR('25-29M'!$D$3)-YEAR(D13)</f>
        <v>34</v>
      </c>
      <c r="D13" s="8">
        <v>30469</v>
      </c>
      <c r="E13" s="8">
        <v>42819</v>
      </c>
      <c r="F13" s="17" t="s">
        <v>337</v>
      </c>
      <c r="G13" s="18">
        <f>(H13+I13)</f>
        <v>405.6</v>
      </c>
      <c r="H13" s="9">
        <f>SUM(J13:K13)</f>
        <v>405.6</v>
      </c>
      <c r="I13" s="10"/>
      <c r="J13" s="11"/>
      <c r="K13" s="7">
        <v>405.6</v>
      </c>
    </row>
    <row r="14" spans="1:11" ht="20.1" customHeight="1">
      <c r="A14" s="19">
        <v>12</v>
      </c>
      <c r="B14" s="6" t="s">
        <v>16</v>
      </c>
      <c r="C14" s="6">
        <f>YEAR('25-29M'!$D$3)-YEAR(D14)</f>
        <v>31</v>
      </c>
      <c r="D14" s="8">
        <v>31649</v>
      </c>
      <c r="E14" s="8">
        <v>42819</v>
      </c>
      <c r="F14" s="17" t="s">
        <v>338</v>
      </c>
      <c r="G14" s="18">
        <f>(H14+I14)</f>
        <v>347</v>
      </c>
      <c r="H14" s="9">
        <f>SUM(J14:K14)</f>
        <v>347</v>
      </c>
      <c r="I14" s="10"/>
      <c r="J14" s="11"/>
      <c r="K14" s="7">
        <v>347</v>
      </c>
    </row>
    <row r="15" spans="1:11" ht="20.1" customHeight="1">
      <c r="A15" s="19">
        <v>13</v>
      </c>
      <c r="B15" s="6" t="s">
        <v>4</v>
      </c>
      <c r="C15" s="6">
        <f>YEAR('25-29M'!$D$3)-YEAR(D15)</f>
        <v>32</v>
      </c>
      <c r="D15" s="8">
        <v>31366</v>
      </c>
      <c r="E15" s="8">
        <v>42666</v>
      </c>
      <c r="F15" s="17" t="s">
        <v>34</v>
      </c>
      <c r="G15" s="18">
        <f>(H15+I15)</f>
        <v>331.23</v>
      </c>
      <c r="H15" s="9">
        <f>SUM(J15:K15)</f>
        <v>0</v>
      </c>
      <c r="I15" s="10">
        <v>331.23</v>
      </c>
      <c r="J15" s="11"/>
      <c r="K15" s="7"/>
    </row>
    <row r="16" spans="1:11" ht="20.1" customHeight="1">
      <c r="A16" s="19">
        <v>14</v>
      </c>
      <c r="B16" s="6" t="s">
        <v>2</v>
      </c>
      <c r="C16" s="6">
        <f>YEAR('25-29M'!$D$3)-YEAR(D16)</f>
        <v>34</v>
      </c>
      <c r="D16" s="8">
        <v>30496</v>
      </c>
      <c r="E16" s="8">
        <v>42819</v>
      </c>
      <c r="F16" s="17" t="s">
        <v>32</v>
      </c>
      <c r="G16" s="18">
        <f>(H16+I16)</f>
        <v>321</v>
      </c>
      <c r="H16" s="9">
        <f>SUM(J16:K16)</f>
        <v>321</v>
      </c>
      <c r="I16" s="10"/>
      <c r="J16" s="11"/>
      <c r="K16" s="7">
        <v>321</v>
      </c>
    </row>
    <row r="17" spans="1:11" ht="20.1" customHeight="1">
      <c r="A17" s="19">
        <v>15</v>
      </c>
      <c r="B17" s="6" t="s">
        <v>42</v>
      </c>
      <c r="C17" s="6">
        <f>YEAR('25-29M'!$D$3)-YEAR(D17)</f>
        <v>30</v>
      </c>
      <c r="D17" s="8">
        <v>31958</v>
      </c>
      <c r="E17" s="8">
        <v>42819</v>
      </c>
      <c r="F17" s="17" t="s">
        <v>339</v>
      </c>
      <c r="G17" s="18">
        <f>(H17+I17)</f>
        <v>296.9</v>
      </c>
      <c r="H17" s="9">
        <f>SUM(J17:K17)</f>
        <v>296.9</v>
      </c>
      <c r="I17" s="10"/>
      <c r="J17" s="11"/>
      <c r="K17" s="7">
        <v>296.9</v>
      </c>
    </row>
    <row r="18" spans="1:11" ht="20.1" customHeight="1">
      <c r="A18" s="19">
        <v>16</v>
      </c>
      <c r="B18" s="6" t="s">
        <v>11</v>
      </c>
      <c r="C18" s="6">
        <f>YEAR('25-29M'!$D$3)-YEAR(D18)</f>
        <v>31</v>
      </c>
      <c r="D18" s="8">
        <v>31713</v>
      </c>
      <c r="E18" s="8">
        <v>42819</v>
      </c>
      <c r="F18" s="17" t="s">
        <v>340</v>
      </c>
      <c r="G18" s="18">
        <f>(H18+I18)</f>
        <v>274.7</v>
      </c>
      <c r="H18" s="9">
        <f>SUM(J18:K18)</f>
        <v>274.7</v>
      </c>
      <c r="I18" s="10"/>
      <c r="J18" s="11"/>
      <c r="K18" s="7">
        <v>274.7</v>
      </c>
    </row>
    <row r="19" spans="1:11" ht="20.1" customHeight="1">
      <c r="A19" s="19">
        <v>17</v>
      </c>
      <c r="B19" s="6" t="s">
        <v>15</v>
      </c>
      <c r="C19" s="6">
        <f>YEAR('25-29M'!$D$3)-YEAR(D19)</f>
        <v>32</v>
      </c>
      <c r="D19" s="8">
        <v>31148</v>
      </c>
      <c r="E19" s="8">
        <v>42666</v>
      </c>
      <c r="F19" s="17" t="s">
        <v>36</v>
      </c>
      <c r="G19" s="18">
        <f>(H19+I19)</f>
        <v>266.8</v>
      </c>
      <c r="H19" s="9">
        <f>SUM(J19:K19)</f>
        <v>0</v>
      </c>
      <c r="I19" s="10">
        <v>266.8</v>
      </c>
      <c r="J19" s="11"/>
      <c r="K19" s="7"/>
    </row>
    <row r="20" spans="1:11" ht="20.1" customHeight="1">
      <c r="A20" s="19">
        <v>18</v>
      </c>
      <c r="B20" s="6" t="s">
        <v>4</v>
      </c>
      <c r="C20" s="6">
        <f>YEAR('25-29M'!$D$3)-YEAR(D20)</f>
        <v>32</v>
      </c>
      <c r="D20" s="8">
        <v>31303</v>
      </c>
      <c r="E20" s="8">
        <v>42819</v>
      </c>
      <c r="F20" s="17" t="s">
        <v>341</v>
      </c>
      <c r="G20" s="18">
        <f>(H20+I20)</f>
        <v>254.1</v>
      </c>
      <c r="H20" s="9">
        <f>SUM(J20:K20)</f>
        <v>254.1</v>
      </c>
      <c r="I20" s="10"/>
      <c r="J20" s="11"/>
      <c r="K20" s="7">
        <v>254.1</v>
      </c>
    </row>
    <row r="21" spans="1:11" ht="20.1" customHeight="1">
      <c r="A21" s="19">
        <v>19</v>
      </c>
      <c r="B21" s="6" t="s">
        <v>9</v>
      </c>
      <c r="C21" s="6">
        <f>YEAR('25-29M'!$D$3)-YEAR(D21)</f>
        <v>33</v>
      </c>
      <c r="D21" s="8">
        <v>31002</v>
      </c>
      <c r="E21" s="8">
        <v>42819</v>
      </c>
      <c r="F21" s="17" t="s">
        <v>37</v>
      </c>
      <c r="G21" s="18">
        <f>(H21+I21)</f>
        <v>244.45999999999998</v>
      </c>
      <c r="H21" s="9">
        <f>SUM(J21:K21)</f>
        <v>172</v>
      </c>
      <c r="I21" s="10">
        <v>72.46</v>
      </c>
      <c r="J21" s="11"/>
      <c r="K21" s="7">
        <v>172</v>
      </c>
    </row>
    <row r="22" spans="1:11" ht="20.1" customHeight="1">
      <c r="A22" s="19">
        <v>20</v>
      </c>
      <c r="B22" s="6" t="s">
        <v>4</v>
      </c>
      <c r="C22" s="6">
        <f>YEAR('25-29M'!$D$3)-YEAR(D22)</f>
        <v>31</v>
      </c>
      <c r="D22" s="8">
        <v>31695</v>
      </c>
      <c r="E22" s="8">
        <v>42819</v>
      </c>
      <c r="F22" s="17" t="s">
        <v>35</v>
      </c>
      <c r="G22" s="18">
        <f>(H22+I22)</f>
        <v>242.5</v>
      </c>
      <c r="H22" s="9">
        <f>SUM(J22:K22)</f>
        <v>201.1</v>
      </c>
      <c r="I22" s="10">
        <v>41.4</v>
      </c>
      <c r="J22" s="11"/>
      <c r="K22" s="7">
        <v>201.1</v>
      </c>
    </row>
    <row r="23" spans="1:11" ht="20.1" customHeight="1">
      <c r="A23" s="19">
        <v>21</v>
      </c>
      <c r="B23" s="6" t="s">
        <v>4</v>
      </c>
      <c r="C23" s="6">
        <f>YEAR('25-29M'!$D$3)-YEAR(D23)</f>
        <v>34</v>
      </c>
      <c r="D23" s="8">
        <v>30442</v>
      </c>
      <c r="E23" s="8">
        <v>42819</v>
      </c>
      <c r="F23" s="17" t="s">
        <v>342</v>
      </c>
      <c r="G23" s="18">
        <f>(H23+I23)</f>
        <v>235</v>
      </c>
      <c r="H23" s="9">
        <f>SUM(J23:K23)</f>
        <v>235</v>
      </c>
      <c r="I23" s="10"/>
      <c r="J23" s="11"/>
      <c r="K23" s="7">
        <v>235</v>
      </c>
    </row>
    <row r="24" spans="1:11" ht="20.1" customHeight="1">
      <c r="A24" s="19">
        <v>22</v>
      </c>
      <c r="B24" s="6" t="s">
        <v>30</v>
      </c>
      <c r="C24" s="6">
        <f>YEAR('25-29M'!$D$3)-YEAR(D24)</f>
        <v>33</v>
      </c>
      <c r="D24" s="8">
        <v>30898</v>
      </c>
      <c r="E24" s="8">
        <v>42666</v>
      </c>
      <c r="F24" s="17" t="s">
        <v>220</v>
      </c>
      <c r="G24" s="18">
        <f>(H24+I24)</f>
        <v>233.33</v>
      </c>
      <c r="H24" s="9">
        <f>SUM(J24:K24)</f>
        <v>0</v>
      </c>
      <c r="I24" s="10">
        <v>233.33</v>
      </c>
      <c r="J24" s="11"/>
      <c r="K24" s="7"/>
    </row>
    <row r="25" spans="1:11" ht="20.1" customHeight="1">
      <c r="A25" s="19">
        <v>23</v>
      </c>
      <c r="B25" s="6" t="s">
        <v>14</v>
      </c>
      <c r="C25" s="6">
        <f>YEAR('25-29M'!$D$3)-YEAR(D25)</f>
        <v>34</v>
      </c>
      <c r="D25" s="8">
        <v>30326</v>
      </c>
      <c r="E25" s="8">
        <v>42441</v>
      </c>
      <c r="F25" s="17" t="s">
        <v>26</v>
      </c>
      <c r="G25" s="18">
        <f>(H25+I25)</f>
        <v>233.33</v>
      </c>
      <c r="H25" s="9">
        <f>SUM(J25:K25)</f>
        <v>0</v>
      </c>
      <c r="I25" s="10">
        <v>233.33</v>
      </c>
      <c r="J25" s="11"/>
      <c r="K25" s="7"/>
    </row>
    <row r="26" spans="1:11" ht="20.1" customHeight="1">
      <c r="A26" s="19">
        <v>24</v>
      </c>
      <c r="B26" s="6" t="s">
        <v>11</v>
      </c>
      <c r="C26" s="6">
        <f>YEAR('25-29M'!$D$3)-YEAR(D26)</f>
        <v>34</v>
      </c>
      <c r="D26" s="8">
        <v>30327</v>
      </c>
      <c r="E26" s="8">
        <v>42819</v>
      </c>
      <c r="F26" s="17" t="s">
        <v>235</v>
      </c>
      <c r="G26" s="18">
        <f>(H26+I26)</f>
        <v>219.3</v>
      </c>
      <c r="H26" s="9">
        <f>SUM(J26:K26)</f>
        <v>186</v>
      </c>
      <c r="I26" s="10">
        <v>33.3</v>
      </c>
      <c r="J26" s="11"/>
      <c r="K26" s="7">
        <v>186</v>
      </c>
    </row>
    <row r="27" spans="1:11" ht="20.1" customHeight="1">
      <c r="A27" s="19">
        <v>25</v>
      </c>
      <c r="B27" s="6" t="s">
        <v>11</v>
      </c>
      <c r="C27" s="6">
        <f>YEAR('25-29M'!$D$3)-YEAR(D27)</f>
        <v>32</v>
      </c>
      <c r="D27" s="8">
        <v>31118</v>
      </c>
      <c r="E27" s="8">
        <v>42819</v>
      </c>
      <c r="F27" s="17" t="s">
        <v>343</v>
      </c>
      <c r="G27" s="18">
        <f>(H27+I27)</f>
        <v>217.4</v>
      </c>
      <c r="H27" s="9">
        <f>SUM(J27:K27)</f>
        <v>217.4</v>
      </c>
      <c r="I27" s="10"/>
      <c r="J27" s="11"/>
      <c r="K27" s="7">
        <v>217.4</v>
      </c>
    </row>
    <row r="28" spans="1:11" ht="20.1" customHeight="1">
      <c r="A28" s="19">
        <v>26</v>
      </c>
      <c r="B28" s="6" t="s">
        <v>4</v>
      </c>
      <c r="C28" s="6">
        <f>YEAR('25-29M'!$D$3)-YEAR(D28)</f>
        <v>32</v>
      </c>
      <c r="D28" s="8">
        <v>31084</v>
      </c>
      <c r="E28" s="8">
        <v>42441</v>
      </c>
      <c r="F28" s="17" t="s">
        <v>94</v>
      </c>
      <c r="G28" s="18">
        <f>(H28+I28)</f>
        <v>215.83</v>
      </c>
      <c r="H28" s="9">
        <f>SUM(J28:K28)</f>
        <v>0</v>
      </c>
      <c r="I28" s="10">
        <v>215.83</v>
      </c>
      <c r="J28" s="11"/>
      <c r="K28" s="7"/>
    </row>
    <row r="29" spans="1:11" ht="20.1" customHeight="1">
      <c r="A29" s="19">
        <v>27</v>
      </c>
      <c r="B29" s="6" t="s">
        <v>11</v>
      </c>
      <c r="C29" s="6">
        <f>YEAR('25-29M'!$D$3)-YEAR(D29)</f>
        <v>33</v>
      </c>
      <c r="D29" s="8">
        <v>31010</v>
      </c>
      <c r="E29" s="8">
        <v>42666</v>
      </c>
      <c r="F29" s="17" t="s">
        <v>221</v>
      </c>
      <c r="G29" s="18">
        <f>(H29+I29)</f>
        <v>170.83</v>
      </c>
      <c r="H29" s="9">
        <f>SUM(J29:K29)</f>
        <v>0</v>
      </c>
      <c r="I29" s="10">
        <v>170.83</v>
      </c>
      <c r="J29" s="11"/>
      <c r="K29" s="7"/>
    </row>
    <row r="30" spans="1:11" ht="20.1" customHeight="1">
      <c r="A30" s="19">
        <v>28</v>
      </c>
      <c r="B30" s="6" t="s">
        <v>4</v>
      </c>
      <c r="C30" s="6">
        <f>YEAR('25-29M'!$D$3)-YEAR(D30)</f>
        <v>34</v>
      </c>
      <c r="D30" s="8">
        <v>30537</v>
      </c>
      <c r="E30" s="8">
        <v>42819</v>
      </c>
      <c r="F30" s="17" t="s">
        <v>344</v>
      </c>
      <c r="G30" s="18">
        <f>(H30+I30)</f>
        <v>159.1</v>
      </c>
      <c r="H30" s="9">
        <f>SUM(J30:K30)</f>
        <v>159.1</v>
      </c>
      <c r="I30" s="10"/>
      <c r="J30" s="11"/>
      <c r="K30" s="7">
        <v>159.1</v>
      </c>
    </row>
    <row r="31" spans="1:11" ht="20.1" customHeight="1">
      <c r="A31" s="19">
        <v>29</v>
      </c>
      <c r="B31" s="6" t="s">
        <v>12</v>
      </c>
      <c r="C31" s="6">
        <f>YEAR('25-29M'!$D$3)-YEAR(D31)</f>
        <v>31</v>
      </c>
      <c r="D31" s="8">
        <v>31517</v>
      </c>
      <c r="E31" s="8">
        <v>42666</v>
      </c>
      <c r="F31" s="17" t="s">
        <v>222</v>
      </c>
      <c r="G31" s="18">
        <f>(H31+I31)</f>
        <v>158</v>
      </c>
      <c r="H31" s="9">
        <f>SUM(J31:K31)</f>
        <v>0</v>
      </c>
      <c r="I31" s="10">
        <v>158</v>
      </c>
      <c r="J31" s="11"/>
      <c r="K31" s="7"/>
    </row>
    <row r="32" spans="1:11" ht="20.1" customHeight="1">
      <c r="A32" s="19">
        <v>30</v>
      </c>
      <c r="B32" s="6" t="s">
        <v>15</v>
      </c>
      <c r="C32" s="6">
        <f>YEAR('25-29M'!$D$3)-YEAR(D32)</f>
        <v>32</v>
      </c>
      <c r="D32" s="8">
        <v>31084</v>
      </c>
      <c r="E32" s="8">
        <v>42441</v>
      </c>
      <c r="F32" s="17" t="s">
        <v>96</v>
      </c>
      <c r="G32" s="18">
        <f>(H32+I32)</f>
        <v>146.16</v>
      </c>
      <c r="H32" s="9">
        <f>SUM(J32:K32)</f>
        <v>0</v>
      </c>
      <c r="I32" s="10">
        <v>146.16</v>
      </c>
      <c r="J32" s="11"/>
      <c r="K32" s="7"/>
    </row>
    <row r="33" spans="1:11" ht="20.1" customHeight="1">
      <c r="A33" s="19">
        <v>31</v>
      </c>
      <c r="B33" s="6" t="s">
        <v>14</v>
      </c>
      <c r="C33" s="6">
        <f>YEAR('25-29M'!$D$3)-YEAR(D33)</f>
        <v>34</v>
      </c>
      <c r="D33" s="8">
        <v>30456</v>
      </c>
      <c r="E33" s="8">
        <v>42666</v>
      </c>
      <c r="F33" s="17" t="s">
        <v>223</v>
      </c>
      <c r="G33" s="18">
        <f>(H33+I33)</f>
        <v>125.06</v>
      </c>
      <c r="H33" s="9">
        <f>SUM(J33:K33)</f>
        <v>0</v>
      </c>
      <c r="I33" s="10">
        <v>125.06</v>
      </c>
      <c r="J33" s="11"/>
      <c r="K33" s="7"/>
    </row>
    <row r="34" spans="1:11" ht="20.1" customHeight="1">
      <c r="A34" s="19">
        <v>32</v>
      </c>
      <c r="B34" s="6" t="s">
        <v>4</v>
      </c>
      <c r="C34" s="6">
        <f>YEAR('25-29M'!$D$3)-YEAR(D34)</f>
        <v>33</v>
      </c>
      <c r="D34" s="8">
        <v>30701</v>
      </c>
      <c r="E34" s="8">
        <v>42441</v>
      </c>
      <c r="F34" s="17" t="s">
        <v>99</v>
      </c>
      <c r="G34" s="18">
        <f>(H34+I34)</f>
        <v>107</v>
      </c>
      <c r="H34" s="9">
        <f>SUM(J34:K34)</f>
        <v>0</v>
      </c>
      <c r="I34" s="10">
        <v>107</v>
      </c>
      <c r="J34" s="11"/>
      <c r="K34" s="7"/>
    </row>
    <row r="35" spans="1:11" ht="20.1" customHeight="1">
      <c r="A35" s="19">
        <v>33</v>
      </c>
      <c r="B35" s="6" t="s">
        <v>11</v>
      </c>
      <c r="C35" s="6">
        <f>YEAR('25-29M'!$D$3)-YEAR(D35)</f>
        <v>34</v>
      </c>
      <c r="D35" s="8">
        <v>30451</v>
      </c>
      <c r="E35" s="8">
        <v>42666</v>
      </c>
      <c r="F35" s="17" t="s">
        <v>224</v>
      </c>
      <c r="G35" s="18">
        <f>(H35+I35)</f>
        <v>107</v>
      </c>
      <c r="H35" s="9">
        <f>SUM(J35:K35)</f>
        <v>0</v>
      </c>
      <c r="I35" s="10">
        <v>107</v>
      </c>
      <c r="J35" s="11"/>
      <c r="K35" s="7"/>
    </row>
    <row r="36" spans="1:11" ht="20.1" customHeight="1">
      <c r="A36" s="19">
        <v>34</v>
      </c>
      <c r="B36" s="6" t="s">
        <v>11</v>
      </c>
      <c r="C36" s="6">
        <f>YEAR('25-29M'!$D$3)-YEAR(D36)</f>
        <v>34</v>
      </c>
      <c r="D36" s="8">
        <v>30322</v>
      </c>
      <c r="E36" s="8">
        <v>42666</v>
      </c>
      <c r="F36" s="17" t="s">
        <v>108</v>
      </c>
      <c r="G36" s="18">
        <f>(H36+I36)</f>
        <v>100.36</v>
      </c>
      <c r="H36" s="9">
        <f>SUM(J36:K36)</f>
        <v>0</v>
      </c>
      <c r="I36" s="10">
        <v>100.36</v>
      </c>
      <c r="J36" s="11"/>
      <c r="K36" s="7"/>
    </row>
    <row r="37" spans="1:11" ht="20.1" customHeight="1">
      <c r="A37" s="19">
        <v>35</v>
      </c>
      <c r="B37" s="6" t="s">
        <v>4</v>
      </c>
      <c r="C37" s="6">
        <f>YEAR('25-29M'!$D$3)-YEAR(D37)</f>
        <v>34</v>
      </c>
      <c r="D37" s="8">
        <v>30455</v>
      </c>
      <c r="E37" s="8">
        <v>42819</v>
      </c>
      <c r="F37" s="17" t="s">
        <v>46</v>
      </c>
      <c r="G37" s="18">
        <f>(H37+I37)</f>
        <v>100</v>
      </c>
      <c r="H37" s="9">
        <f>SUM(J37:K37)</f>
        <v>100</v>
      </c>
      <c r="I37" s="10"/>
      <c r="J37" s="11"/>
      <c r="K37" s="7">
        <v>100</v>
      </c>
    </row>
    <row r="38" spans="1:11" ht="20.1" customHeight="1">
      <c r="A38" s="19">
        <v>36</v>
      </c>
      <c r="B38" s="6" t="s">
        <v>11</v>
      </c>
      <c r="C38" s="6">
        <f>YEAR('25-29M'!$D$3)-YEAR(D38)</f>
        <v>32</v>
      </c>
      <c r="D38" s="8">
        <v>31218</v>
      </c>
      <c r="E38" s="8">
        <v>42666</v>
      </c>
      <c r="F38" s="17" t="s">
        <v>225</v>
      </c>
      <c r="G38" s="18">
        <f>(H38+I38)</f>
        <v>98.96</v>
      </c>
      <c r="H38" s="9">
        <f>SUM(J38:K38)</f>
        <v>0</v>
      </c>
      <c r="I38" s="10">
        <v>98.96</v>
      </c>
      <c r="J38" s="11"/>
      <c r="K38" s="7"/>
    </row>
    <row r="39" spans="1:11" ht="20.1" customHeight="1">
      <c r="A39" s="19">
        <v>37</v>
      </c>
      <c r="B39" s="6" t="s">
        <v>11</v>
      </c>
      <c r="C39" s="6">
        <f>YEAR('25-29M'!$D$3)-YEAR(D39)</f>
        <v>30</v>
      </c>
      <c r="D39" s="8">
        <v>31803</v>
      </c>
      <c r="E39" s="8">
        <v>42666</v>
      </c>
      <c r="F39" s="17" t="s">
        <v>83</v>
      </c>
      <c r="G39" s="18">
        <f>(H39+I39)/4</f>
        <v>85.665</v>
      </c>
      <c r="H39" s="9">
        <f>SUM(J39:K39)</f>
        <v>0</v>
      </c>
      <c r="I39" s="10">
        <v>342.66</v>
      </c>
      <c r="J39" s="11"/>
      <c r="K39" s="7"/>
    </row>
    <row r="40" spans="1:11" ht="20.1" customHeight="1">
      <c r="A40" s="19">
        <v>38</v>
      </c>
      <c r="B40" s="6" t="s">
        <v>15</v>
      </c>
      <c r="C40" s="6">
        <f>YEAR('25-29M'!$D$3)-YEAR(D40)</f>
        <v>33</v>
      </c>
      <c r="D40" s="8">
        <v>30804</v>
      </c>
      <c r="E40" s="8">
        <v>42666</v>
      </c>
      <c r="F40" s="17" t="s">
        <v>227</v>
      </c>
      <c r="G40" s="18">
        <f>(H40+I40)</f>
        <v>84.7</v>
      </c>
      <c r="H40" s="9">
        <f>SUM(J40:K40)</f>
        <v>0</v>
      </c>
      <c r="I40" s="10">
        <v>84.7</v>
      </c>
      <c r="J40" s="11"/>
      <c r="K40" s="7"/>
    </row>
    <row r="41" spans="1:11" ht="20.1" customHeight="1">
      <c r="A41" s="19">
        <v>39</v>
      </c>
      <c r="B41" s="6" t="s">
        <v>4</v>
      </c>
      <c r="C41" s="6">
        <f>YEAR('25-29M'!$D$3)-YEAR(D41)</f>
        <v>33</v>
      </c>
      <c r="D41" s="8">
        <v>30932</v>
      </c>
      <c r="E41" s="8">
        <v>42441</v>
      </c>
      <c r="F41" s="17" t="s">
        <v>102</v>
      </c>
      <c r="G41" s="18">
        <f>(H41+I41)</f>
        <v>84.7</v>
      </c>
      <c r="H41" s="9">
        <f>SUM(J41:K41)</f>
        <v>0</v>
      </c>
      <c r="I41" s="10">
        <v>84.7</v>
      </c>
      <c r="J41" s="11"/>
      <c r="K41" s="7"/>
    </row>
    <row r="42" spans="1:11" ht="20.1" customHeight="1">
      <c r="A42" s="19">
        <v>40</v>
      </c>
      <c r="B42" s="6" t="s">
        <v>10</v>
      </c>
      <c r="C42" s="6">
        <f>YEAR('25-29M'!$D$3)-YEAR(D42)</f>
        <v>31</v>
      </c>
      <c r="D42" s="8">
        <v>31772</v>
      </c>
      <c r="E42" s="8">
        <v>42666</v>
      </c>
      <c r="F42" s="17" t="s">
        <v>229</v>
      </c>
      <c r="G42" s="18">
        <f>(H42+I42)</f>
        <v>72.46</v>
      </c>
      <c r="H42" s="9">
        <f>SUM(J42:K42)</f>
        <v>0</v>
      </c>
      <c r="I42" s="10">
        <v>72.46</v>
      </c>
      <c r="J42" s="11"/>
      <c r="K42" s="7"/>
    </row>
    <row r="43" spans="1:11" ht="20.1" customHeight="1">
      <c r="A43" s="19">
        <v>41</v>
      </c>
      <c r="B43" s="6" t="s">
        <v>42</v>
      </c>
      <c r="C43" s="6">
        <f>YEAR('25-29M'!$D$3)-YEAR(D43)</f>
        <v>34</v>
      </c>
      <c r="D43" s="8">
        <v>30487</v>
      </c>
      <c r="E43" s="8">
        <v>42441</v>
      </c>
      <c r="F43" s="17" t="s">
        <v>104</v>
      </c>
      <c r="G43" s="18">
        <f>(H43+I43)</f>
        <v>67.03</v>
      </c>
      <c r="H43" s="9">
        <f>SUM(J43:K43)</f>
        <v>0</v>
      </c>
      <c r="I43" s="10">
        <v>67.03</v>
      </c>
      <c r="J43" s="11"/>
      <c r="K43" s="7"/>
    </row>
    <row r="44" spans="1:11" ht="20.1" customHeight="1">
      <c r="A44" s="19">
        <v>42</v>
      </c>
      <c r="B44" s="6" t="s">
        <v>12</v>
      </c>
      <c r="C44" s="6">
        <f>YEAR('25-29M'!$D$3)-YEAR(D44)</f>
        <v>34</v>
      </c>
      <c r="D44" s="8">
        <v>30628</v>
      </c>
      <c r="E44" s="8">
        <v>42666</v>
      </c>
      <c r="F44" s="17" t="s">
        <v>231</v>
      </c>
      <c r="G44" s="18">
        <f>(H44+I44)</f>
        <v>57.33</v>
      </c>
      <c r="H44" s="9">
        <f>SUM(J44:K44)</f>
        <v>0</v>
      </c>
      <c r="I44" s="10">
        <v>57.33</v>
      </c>
      <c r="J44" s="11"/>
      <c r="K44" s="7"/>
    </row>
    <row r="45" spans="1:11" ht="20.1" customHeight="1">
      <c r="A45" s="19">
        <v>43</v>
      </c>
      <c r="B45" s="6" t="s">
        <v>11</v>
      </c>
      <c r="C45" s="6">
        <f>YEAR('25-29M'!$D$3)-YEAR(D45)</f>
        <v>32</v>
      </c>
      <c r="D45" s="8">
        <v>31136</v>
      </c>
      <c r="E45" s="8">
        <v>42441</v>
      </c>
      <c r="F45" s="17" t="s">
        <v>107</v>
      </c>
      <c r="G45" s="18">
        <f>(H45+I45)</f>
        <v>53.03</v>
      </c>
      <c r="H45" s="9">
        <f>SUM(J45:K45)</f>
        <v>0</v>
      </c>
      <c r="I45" s="10">
        <v>53.03</v>
      </c>
      <c r="J45" s="11"/>
      <c r="K45" s="7"/>
    </row>
    <row r="46" spans="1:11" ht="20.1" customHeight="1">
      <c r="A46" s="19">
        <v>44</v>
      </c>
      <c r="B46" s="6" t="s">
        <v>1</v>
      </c>
      <c r="C46" s="6">
        <f>YEAR('25-29M'!$D$3)-YEAR(D46)</f>
        <v>30</v>
      </c>
      <c r="D46" s="8">
        <v>32105</v>
      </c>
      <c r="E46" s="8">
        <v>42666</v>
      </c>
      <c r="F46" s="17" t="s">
        <v>215</v>
      </c>
      <c r="G46" s="18">
        <f>(H46+I46)/4</f>
        <v>33.8</v>
      </c>
      <c r="H46" s="9">
        <f>SUM(J46:K46)</f>
        <v>0</v>
      </c>
      <c r="I46" s="10">
        <v>135.2</v>
      </c>
      <c r="J46" s="11"/>
      <c r="K46" s="7"/>
    </row>
    <row r="47" spans="1:11" ht="20.1" customHeight="1">
      <c r="A47" s="19">
        <v>45</v>
      </c>
      <c r="B47" s="6" t="s">
        <v>4</v>
      </c>
      <c r="C47" s="6">
        <f>YEAR('25-29M'!$D$3)-YEAR(D47)</f>
        <v>32</v>
      </c>
      <c r="D47" s="8">
        <v>31272</v>
      </c>
      <c r="E47" s="8">
        <v>42441</v>
      </c>
      <c r="F47" s="17" t="s">
        <v>45</v>
      </c>
      <c r="G47" s="18">
        <f>(H47+I47)</f>
        <v>33.33</v>
      </c>
      <c r="H47" s="9">
        <f>SUM(J47:K47)</f>
        <v>0</v>
      </c>
      <c r="I47" s="10">
        <v>33.33</v>
      </c>
      <c r="J47" s="11"/>
      <c r="K47" s="7"/>
    </row>
    <row r="48" spans="1:11" ht="20.1" customHeight="1">
      <c r="A48" s="19">
        <v>46</v>
      </c>
      <c r="B48" s="6" t="s">
        <v>4</v>
      </c>
      <c r="C48" s="6">
        <f>YEAR('25-29M'!$D$3)-YEAR(D48)</f>
        <v>32</v>
      </c>
      <c r="D48" s="8">
        <v>31184</v>
      </c>
      <c r="E48" s="8">
        <v>42441</v>
      </c>
      <c r="F48" s="17" t="s">
        <v>110</v>
      </c>
      <c r="G48" s="18">
        <f>(H48+I48)</f>
        <v>33.33</v>
      </c>
      <c r="H48" s="9">
        <f>SUM(J48:K48)</f>
        <v>0</v>
      </c>
      <c r="I48" s="10">
        <v>33.33</v>
      </c>
      <c r="J48" s="11"/>
      <c r="K48" s="7"/>
    </row>
    <row r="49" spans="1:11" ht="20.1" customHeight="1">
      <c r="A49" s="19">
        <v>47</v>
      </c>
      <c r="B49" s="6" t="s">
        <v>4</v>
      </c>
      <c r="C49" s="6">
        <f>YEAR('25-29M'!$D$3)-YEAR(D49)</f>
        <v>32</v>
      </c>
      <c r="D49" s="8">
        <v>31400</v>
      </c>
      <c r="E49" s="8">
        <v>42441</v>
      </c>
      <c r="F49" s="17" t="s">
        <v>113</v>
      </c>
      <c r="G49" s="18">
        <f>(H49+I49)</f>
        <v>33.33</v>
      </c>
      <c r="H49" s="9">
        <f>SUM(J49:K49)</f>
        <v>0</v>
      </c>
      <c r="I49" s="10">
        <v>33.33</v>
      </c>
      <c r="J49" s="11"/>
      <c r="K49" s="7"/>
    </row>
    <row r="50" spans="1:11" ht="20.1" customHeight="1">
      <c r="A50" s="19">
        <v>48</v>
      </c>
      <c r="B50" s="6" t="s">
        <v>4</v>
      </c>
      <c r="C50" s="6">
        <f>YEAR('25-29M'!$D$3)-YEAR(D50)</f>
        <v>34</v>
      </c>
      <c r="D50" s="8">
        <v>30398</v>
      </c>
      <c r="E50" s="8">
        <v>42441</v>
      </c>
      <c r="F50" s="17" t="s">
        <v>112</v>
      </c>
      <c r="G50" s="18">
        <f>(H50+I50)</f>
        <v>33.33</v>
      </c>
      <c r="H50" s="9">
        <f>SUM(J50:K50)</f>
        <v>0</v>
      </c>
      <c r="I50" s="10">
        <v>33.33</v>
      </c>
      <c r="J50" s="11"/>
      <c r="K50" s="7"/>
    </row>
    <row r="51" spans="1:11" ht="20.1" customHeight="1">
      <c r="A51" s="19">
        <v>49</v>
      </c>
      <c r="B51" s="6" t="s">
        <v>11</v>
      </c>
      <c r="C51" s="6">
        <f>YEAR('25-29M'!$D$3)-YEAR(D51)</f>
        <v>31</v>
      </c>
      <c r="D51" s="8">
        <v>31483</v>
      </c>
      <c r="E51" s="8">
        <v>42441</v>
      </c>
      <c r="F51" s="17" t="s">
        <v>114</v>
      </c>
      <c r="G51" s="18">
        <f>(H51+I51)</f>
        <v>33.3</v>
      </c>
      <c r="H51" s="9">
        <f>SUM(J51:K51)</f>
        <v>0</v>
      </c>
      <c r="I51" s="10">
        <v>33.3</v>
      </c>
      <c r="J51" s="11"/>
      <c r="K51" s="7"/>
    </row>
    <row r="52" spans="1:11" ht="20.1" customHeight="1">
      <c r="A52" s="19">
        <v>50</v>
      </c>
      <c r="B52" s="6" t="s">
        <v>11</v>
      </c>
      <c r="C52" s="6">
        <f>YEAR('25-29M'!$D$3)-YEAR(D52)</f>
        <v>33</v>
      </c>
      <c r="D52" s="8">
        <v>30803</v>
      </c>
      <c r="E52" s="8">
        <v>42666</v>
      </c>
      <c r="F52" s="17" t="s">
        <v>236</v>
      </c>
      <c r="G52" s="18">
        <f>(H52+I52)</f>
        <v>33.3</v>
      </c>
      <c r="H52" s="9">
        <f>SUM(J52:K52)</f>
        <v>0</v>
      </c>
      <c r="I52" s="10">
        <v>33.3</v>
      </c>
      <c r="J52" s="11"/>
      <c r="K52" s="7"/>
    </row>
    <row r="53" spans="1:11" ht="20.1" customHeight="1">
      <c r="A53" s="19">
        <v>51</v>
      </c>
      <c r="B53" s="6" t="s">
        <v>14</v>
      </c>
      <c r="C53" s="6">
        <f>YEAR('25-29M'!$D$3)-YEAR(D53)</f>
        <v>34</v>
      </c>
      <c r="D53" s="8">
        <v>30624</v>
      </c>
      <c r="E53" s="8">
        <v>42666</v>
      </c>
      <c r="F53" s="17" t="s">
        <v>233</v>
      </c>
      <c r="G53" s="18">
        <f>(H53+I53)</f>
        <v>33.3</v>
      </c>
      <c r="H53" s="9">
        <f>SUM(J53:K53)</f>
        <v>0</v>
      </c>
      <c r="I53" s="10">
        <v>33.3</v>
      </c>
      <c r="J53" s="11"/>
      <c r="K53" s="7"/>
    </row>
    <row r="54" spans="1:11" ht="20.1" customHeight="1">
      <c r="A54" s="19">
        <v>52</v>
      </c>
      <c r="B54" s="6" t="s">
        <v>11</v>
      </c>
      <c r="C54" s="6">
        <f>YEAR('25-29M'!$D$3)-YEAR(D54)</f>
        <v>34</v>
      </c>
      <c r="D54" s="8">
        <v>30505</v>
      </c>
      <c r="E54" s="8">
        <v>42666</v>
      </c>
      <c r="F54" s="17" t="s">
        <v>234</v>
      </c>
      <c r="G54" s="18">
        <f>(H54+I54)</f>
        <v>33.3</v>
      </c>
      <c r="H54" s="9">
        <f>SUM(J54:K54)</f>
        <v>0</v>
      </c>
      <c r="I54" s="10">
        <v>33.3</v>
      </c>
      <c r="J54" s="11"/>
      <c r="K54" s="7"/>
    </row>
    <row r="55" spans="1:11" ht="20.1" customHeight="1">
      <c r="A55" s="19">
        <v>53</v>
      </c>
      <c r="B55" s="6" t="s">
        <v>11</v>
      </c>
      <c r="C55" s="6">
        <f>YEAR('25-29M'!$D$3)-YEAR(D55)</f>
        <v>34</v>
      </c>
      <c r="D55" s="8">
        <v>30334</v>
      </c>
      <c r="E55" s="8">
        <v>42666</v>
      </c>
      <c r="F55" s="17" t="s">
        <v>237</v>
      </c>
      <c r="G55" s="18">
        <f>(H55+I55)</f>
        <v>33.3</v>
      </c>
      <c r="H55" s="9">
        <f>SUM(J55:K55)</f>
        <v>0</v>
      </c>
      <c r="I55" s="10">
        <v>33.3</v>
      </c>
      <c r="J55" s="11"/>
      <c r="K55" s="7"/>
    </row>
    <row r="56" spans="1:11" ht="20.1" customHeight="1">
      <c r="A56" s="19">
        <v>54</v>
      </c>
      <c r="B56" s="6" t="s">
        <v>4</v>
      </c>
      <c r="C56" s="6">
        <f>YEAR('25-29M'!$D$3)-YEAR(D56)</f>
        <v>34</v>
      </c>
      <c r="D56" s="8">
        <v>30483</v>
      </c>
      <c r="E56" s="8">
        <v>42441</v>
      </c>
      <c r="F56" s="17" t="s">
        <v>115</v>
      </c>
      <c r="G56" s="20">
        <f>(H56+I56)</f>
        <v>33.3</v>
      </c>
      <c r="H56" s="9">
        <f>SUM(J56:K56)</f>
        <v>0</v>
      </c>
      <c r="I56" s="10">
        <v>33.3</v>
      </c>
      <c r="J56" s="11"/>
      <c r="K56" s="7"/>
    </row>
    <row r="57" spans="1:11" ht="20.1" customHeight="1">
      <c r="A57" s="19">
        <v>55</v>
      </c>
      <c r="B57" s="6" t="s">
        <v>4</v>
      </c>
      <c r="C57" s="6">
        <f>YEAR('25-29M'!$D$3)-YEAR(D57)</f>
        <v>30</v>
      </c>
      <c r="D57" s="8">
        <v>32142</v>
      </c>
      <c r="E57" s="8">
        <v>42441</v>
      </c>
      <c r="F57" s="17" t="s">
        <v>88</v>
      </c>
      <c r="G57" s="20">
        <f>(H57+I57)/4</f>
        <v>31.265</v>
      </c>
      <c r="H57" s="9">
        <f>SUM(J57:K57)</f>
        <v>0</v>
      </c>
      <c r="I57" s="10">
        <v>125.06</v>
      </c>
      <c r="J57" s="11"/>
      <c r="K57" s="7"/>
    </row>
    <row r="58" spans="1:11" ht="20.1" customHeight="1">
      <c r="A58" s="19">
        <v>56</v>
      </c>
      <c r="B58" s="6" t="s">
        <v>11</v>
      </c>
      <c r="C58" s="6">
        <f>YEAR('25-29M'!$D$3)-YEAR(D58)</f>
        <v>30</v>
      </c>
      <c r="D58" s="8">
        <v>32035</v>
      </c>
      <c r="E58" s="8">
        <v>42666</v>
      </c>
      <c r="F58" s="17" t="s">
        <v>217</v>
      </c>
      <c r="G58" s="20">
        <f>(H58+I58)/4</f>
        <v>28.915</v>
      </c>
      <c r="H58" s="9">
        <f>SUM(J58:K58)</f>
        <v>0</v>
      </c>
      <c r="I58" s="10">
        <v>115.66</v>
      </c>
      <c r="J58" s="11"/>
      <c r="K58" s="7"/>
    </row>
    <row r="68" spans="1:11" ht="20.1" customHeight="1">
      <c r="A68" s="1"/>
      <c r="G68" s="1"/>
      <c r="K68" s="1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60" zoomScaleNormal="60" workbookViewId="0" topLeftCell="A1">
      <selection activeCell="K10" sqref="K10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4</v>
      </c>
      <c r="C4" s="6">
        <f>YEAR('25-29F'!$D$3)-YEAR(D4)</f>
        <v>33</v>
      </c>
      <c r="D4" s="8">
        <v>30709</v>
      </c>
      <c r="E4" s="8">
        <v>42819</v>
      </c>
      <c r="F4" s="17" t="s">
        <v>314</v>
      </c>
      <c r="G4" s="18">
        <f aca="true" t="shared" si="0" ref="G4:G12">(H4+I4)</f>
        <v>1197.83</v>
      </c>
      <c r="H4" s="9">
        <f aca="true" t="shared" si="1" ref="H4:H14">SUM(J4:K4)</f>
        <v>700</v>
      </c>
      <c r="I4" s="10">
        <v>497.83</v>
      </c>
      <c r="J4" s="11"/>
      <c r="K4" s="7">
        <v>700</v>
      </c>
    </row>
    <row r="5" spans="1:11" ht="20.1" customHeight="1">
      <c r="A5" s="13">
        <v>2</v>
      </c>
      <c r="B5" s="6" t="s">
        <v>9</v>
      </c>
      <c r="C5" s="6">
        <f>YEAR('25-29F'!$D$3)-YEAR(D5)</f>
        <v>33</v>
      </c>
      <c r="D5" s="8">
        <v>30969</v>
      </c>
      <c r="E5" s="8">
        <v>42819</v>
      </c>
      <c r="F5" s="17" t="s">
        <v>199</v>
      </c>
      <c r="G5" s="18">
        <f t="shared" si="0"/>
        <v>814.0999999999999</v>
      </c>
      <c r="H5" s="9">
        <f t="shared" si="1"/>
        <v>598.9</v>
      </c>
      <c r="I5" s="10">
        <v>215.2</v>
      </c>
      <c r="J5" s="11"/>
      <c r="K5" s="7">
        <v>598.9</v>
      </c>
    </row>
    <row r="6" spans="1:11" ht="20.1" customHeight="1">
      <c r="A6" s="13">
        <v>3</v>
      </c>
      <c r="B6" s="6" t="s">
        <v>42</v>
      </c>
      <c r="C6" s="6">
        <f>YEAR('25-29F'!$D$3)-YEAR(D6)</f>
        <v>32</v>
      </c>
      <c r="D6" s="8">
        <v>31211</v>
      </c>
      <c r="E6" s="8">
        <v>42974</v>
      </c>
      <c r="F6" s="17" t="s">
        <v>316</v>
      </c>
      <c r="G6" s="18">
        <f t="shared" si="0"/>
        <v>754</v>
      </c>
      <c r="H6" s="9">
        <f t="shared" si="1"/>
        <v>754</v>
      </c>
      <c r="I6" s="10"/>
      <c r="J6" s="11">
        <v>200</v>
      </c>
      <c r="K6" s="7">
        <v>554</v>
      </c>
    </row>
    <row r="7" spans="1:11" ht="20.1" customHeight="1">
      <c r="A7" s="13">
        <v>4</v>
      </c>
      <c r="B7" s="6" t="s">
        <v>16</v>
      </c>
      <c r="C7" s="6">
        <f>YEAR('25-29F'!$D$3)-YEAR(D7)</f>
        <v>32</v>
      </c>
      <c r="D7" s="8">
        <v>31069</v>
      </c>
      <c r="E7" s="8">
        <v>42819</v>
      </c>
      <c r="F7" s="17" t="s">
        <v>315</v>
      </c>
      <c r="G7" s="18">
        <f t="shared" si="0"/>
        <v>647.5</v>
      </c>
      <c r="H7" s="9">
        <f t="shared" si="1"/>
        <v>647.5</v>
      </c>
      <c r="I7" s="10"/>
      <c r="J7" s="11"/>
      <c r="K7" s="7">
        <v>647.5</v>
      </c>
    </row>
    <row r="8" spans="1:11" ht="20.1" customHeight="1">
      <c r="A8" s="13">
        <v>5</v>
      </c>
      <c r="B8" s="6" t="s">
        <v>4</v>
      </c>
      <c r="C8" s="6">
        <f>YEAR('25-29F'!$D$3)-YEAR(D8)</f>
        <v>34</v>
      </c>
      <c r="D8" s="8">
        <v>30542</v>
      </c>
      <c r="E8" s="8">
        <v>42819</v>
      </c>
      <c r="F8" s="17" t="s">
        <v>317</v>
      </c>
      <c r="G8" s="18">
        <f t="shared" si="0"/>
        <v>512.5</v>
      </c>
      <c r="H8" s="9">
        <f t="shared" si="1"/>
        <v>512.5</v>
      </c>
      <c r="I8" s="10"/>
      <c r="J8" s="11"/>
      <c r="K8" s="7">
        <v>512.5</v>
      </c>
    </row>
    <row r="9" spans="1:11" ht="20.1" customHeight="1">
      <c r="A9" s="13">
        <v>6</v>
      </c>
      <c r="B9" s="6" t="s">
        <v>4</v>
      </c>
      <c r="C9" s="6">
        <f>YEAR('25-29F'!$D$3)-YEAR(D9)</f>
        <v>34</v>
      </c>
      <c r="D9" s="8">
        <v>30372</v>
      </c>
      <c r="E9" s="8">
        <v>42819</v>
      </c>
      <c r="F9" s="17" t="s">
        <v>318</v>
      </c>
      <c r="G9" s="18">
        <f t="shared" si="0"/>
        <v>474</v>
      </c>
      <c r="H9" s="9">
        <f t="shared" si="1"/>
        <v>474</v>
      </c>
      <c r="I9" s="10"/>
      <c r="J9" s="11"/>
      <c r="K9" s="7">
        <v>474</v>
      </c>
    </row>
    <row r="10" spans="1:11" ht="20.1" customHeight="1">
      <c r="A10" s="13">
        <v>7</v>
      </c>
      <c r="B10" s="6" t="s">
        <v>42</v>
      </c>
      <c r="C10" s="6">
        <f>YEAR('25-29F'!$D$3)-YEAR(D10)</f>
        <v>33</v>
      </c>
      <c r="D10" s="8">
        <v>30905</v>
      </c>
      <c r="E10" s="8">
        <v>42819</v>
      </c>
      <c r="F10" s="17" t="s">
        <v>319</v>
      </c>
      <c r="G10" s="18">
        <f t="shared" si="0"/>
        <v>438.5</v>
      </c>
      <c r="H10" s="9">
        <f t="shared" si="1"/>
        <v>438.5</v>
      </c>
      <c r="I10" s="10"/>
      <c r="J10" s="11"/>
      <c r="K10" s="7">
        <v>438.5</v>
      </c>
    </row>
    <row r="11" spans="1:11" ht="20.1" customHeight="1">
      <c r="A11" s="13">
        <v>8</v>
      </c>
      <c r="B11" s="6" t="s">
        <v>11</v>
      </c>
      <c r="C11" s="6">
        <f>YEAR('25-29F'!$D$3)-YEAR(D11)</f>
        <v>33</v>
      </c>
      <c r="D11" s="8">
        <v>30766</v>
      </c>
      <c r="E11" s="8">
        <v>42666</v>
      </c>
      <c r="F11" s="17" t="s">
        <v>198</v>
      </c>
      <c r="G11" s="18">
        <f t="shared" si="0"/>
        <v>233.33</v>
      </c>
      <c r="H11" s="9">
        <f t="shared" si="1"/>
        <v>0</v>
      </c>
      <c r="I11" s="10">
        <v>233.33</v>
      </c>
      <c r="J11" s="11"/>
      <c r="K11" s="7"/>
    </row>
    <row r="12" spans="1:11" ht="20.1" customHeight="1">
      <c r="A12" s="13">
        <v>9</v>
      </c>
      <c r="B12" s="6" t="s">
        <v>11</v>
      </c>
      <c r="C12" s="6">
        <f>YEAR('25-29F'!$D$3)-YEAR(D12)</f>
        <v>31</v>
      </c>
      <c r="D12" s="8">
        <v>31611</v>
      </c>
      <c r="E12" s="8">
        <v>42666</v>
      </c>
      <c r="F12" s="17" t="s">
        <v>202</v>
      </c>
      <c r="G12" s="18">
        <f t="shared" si="0"/>
        <v>170.83</v>
      </c>
      <c r="H12" s="9">
        <f t="shared" si="1"/>
        <v>0</v>
      </c>
      <c r="I12" s="10">
        <v>170.83</v>
      </c>
      <c r="J12" s="11"/>
      <c r="K12" s="7"/>
    </row>
    <row r="13" spans="1:11" ht="20.1" customHeight="1">
      <c r="A13" s="19">
        <v>10</v>
      </c>
      <c r="B13" s="6" t="s">
        <v>13</v>
      </c>
      <c r="C13" s="6">
        <f>YEAR('25-29F'!$D$3)-YEAR(D13)</f>
        <v>30</v>
      </c>
      <c r="D13" s="8">
        <v>31870</v>
      </c>
      <c r="E13" s="8">
        <v>42666</v>
      </c>
      <c r="F13" s="17" t="s">
        <v>91</v>
      </c>
      <c r="G13" s="18">
        <f>(H13+I13)/4</f>
        <v>156.9575</v>
      </c>
      <c r="H13" s="9">
        <f t="shared" si="1"/>
        <v>0</v>
      </c>
      <c r="I13" s="10">
        <v>627.83</v>
      </c>
      <c r="J13" s="11"/>
      <c r="K13" s="7"/>
    </row>
    <row r="14" spans="1:11" ht="20.1" customHeight="1">
      <c r="A14" s="19">
        <v>11</v>
      </c>
      <c r="B14" s="6" t="s">
        <v>4</v>
      </c>
      <c r="C14" s="6">
        <f>YEAR('25-29F'!$D$3)-YEAR(D14)</f>
        <v>30</v>
      </c>
      <c r="D14" s="8">
        <v>32078</v>
      </c>
      <c r="E14" s="8">
        <v>42441</v>
      </c>
      <c r="F14" s="17" t="s">
        <v>19</v>
      </c>
      <c r="G14" s="20">
        <f>(H14+I14)/4</f>
        <v>74.965</v>
      </c>
      <c r="H14" s="9">
        <f t="shared" si="1"/>
        <v>0</v>
      </c>
      <c r="I14" s="10">
        <v>299.86</v>
      </c>
      <c r="J14" s="11"/>
      <c r="K14" s="7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89"/>
  <sheetViews>
    <sheetView zoomScale="80" zoomScaleNormal="80" workbookViewId="0" topLeftCell="A69">
      <selection activeCell="A4" sqref="A4:A88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00390625" style="4" customWidth="1"/>
    <col min="8" max="8" width="9.00390625" style="1" hidden="1" customWidth="1"/>
    <col min="9" max="9" width="8.57421875" style="1" customWidth="1"/>
    <col min="10" max="10" width="13.28125" style="1" customWidth="1"/>
    <col min="11" max="11" width="14.8515625" style="3" customWidth="1"/>
    <col min="12" max="16384" width="9.140625" style="1" customWidth="1"/>
  </cols>
  <sheetData>
    <row r="1" spans="1:11" ht="20.1" customHeight="1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0.1" customHeight="1">
      <c r="A2" s="13" t="s">
        <v>56</v>
      </c>
      <c r="B2" s="6" t="s">
        <v>65</v>
      </c>
      <c r="C2" s="6" t="s">
        <v>57</v>
      </c>
      <c r="D2" s="12" t="s">
        <v>58</v>
      </c>
      <c r="E2" s="26" t="s">
        <v>59</v>
      </c>
      <c r="F2" s="27" t="s">
        <v>60</v>
      </c>
      <c r="G2" s="28" t="s">
        <v>61</v>
      </c>
      <c r="H2" s="29" t="s">
        <v>309</v>
      </c>
      <c r="I2" s="30" t="s">
        <v>62</v>
      </c>
      <c r="J2" s="31" t="s">
        <v>63</v>
      </c>
      <c r="K2" s="25" t="s">
        <v>394</v>
      </c>
    </row>
    <row r="3" spans="1:11" ht="20.1" customHeight="1">
      <c r="A3" s="14" t="s">
        <v>64</v>
      </c>
      <c r="B3" s="14"/>
      <c r="C3" s="15"/>
      <c r="D3" s="16">
        <v>43070</v>
      </c>
      <c r="E3" s="26"/>
      <c r="F3" s="27"/>
      <c r="G3" s="28"/>
      <c r="H3" s="29"/>
      <c r="I3" s="30"/>
      <c r="J3" s="31"/>
      <c r="K3" s="25"/>
    </row>
    <row r="4" spans="1:11" ht="20.1" customHeight="1">
      <c r="A4" s="13">
        <v>1</v>
      </c>
      <c r="B4" s="6" t="s">
        <v>11</v>
      </c>
      <c r="C4" s="6">
        <f>YEAR('25-29M'!$D$3)-YEAR(D4)</f>
        <v>37</v>
      </c>
      <c r="D4" s="8">
        <v>29383</v>
      </c>
      <c r="E4" s="8">
        <v>42974</v>
      </c>
      <c r="F4" s="17" t="s">
        <v>239</v>
      </c>
      <c r="G4" s="18">
        <f>SUM(I4:K4)</f>
        <v>1125.23</v>
      </c>
      <c r="H4" s="9">
        <f>SUM(J4:K4)</f>
        <v>909.4</v>
      </c>
      <c r="I4" s="10">
        <v>215.83</v>
      </c>
      <c r="J4" s="32">
        <v>310.5</v>
      </c>
      <c r="K4" s="33">
        <v>598.9</v>
      </c>
    </row>
    <row r="5" spans="1:11" ht="20.1" customHeight="1">
      <c r="A5" s="13">
        <v>2</v>
      </c>
      <c r="B5" s="6" t="s">
        <v>42</v>
      </c>
      <c r="C5" s="6">
        <f>YEAR('25-29M'!$D$3)-YEAR(D5)</f>
        <v>37</v>
      </c>
      <c r="D5" s="8">
        <v>29350</v>
      </c>
      <c r="E5" s="8">
        <v>42819</v>
      </c>
      <c r="F5" s="17" t="s">
        <v>242</v>
      </c>
      <c r="G5" s="23">
        <f>SUM(I5:K5)</f>
        <v>805.5</v>
      </c>
      <c r="H5" s="9">
        <f>SUM(J5:K5)</f>
        <v>647.5</v>
      </c>
      <c r="I5" s="10">
        <v>158</v>
      </c>
      <c r="J5" s="32"/>
      <c r="K5" s="33">
        <v>647.5</v>
      </c>
    </row>
    <row r="6" spans="1:11" ht="20.1" customHeight="1">
      <c r="A6" s="19">
        <v>3</v>
      </c>
      <c r="B6" s="6" t="s">
        <v>3</v>
      </c>
      <c r="C6" s="6">
        <f>YEAR('25-29M'!$D$3)-YEAR(D6)</f>
        <v>36</v>
      </c>
      <c r="D6" s="8">
        <v>29872</v>
      </c>
      <c r="E6" s="8">
        <v>42819</v>
      </c>
      <c r="F6" s="17" t="s">
        <v>345</v>
      </c>
      <c r="G6" s="23">
        <f>SUM(I6:K6)</f>
        <v>700</v>
      </c>
      <c r="H6" s="9">
        <f>SUM(J6:K6)</f>
        <v>700</v>
      </c>
      <c r="I6" s="10"/>
      <c r="J6" s="32"/>
      <c r="K6" s="33">
        <v>700</v>
      </c>
    </row>
    <row r="7" spans="1:11" ht="20.1" customHeight="1">
      <c r="A7" s="19">
        <v>4</v>
      </c>
      <c r="B7" s="6" t="s">
        <v>4</v>
      </c>
      <c r="C7" s="6">
        <f>YEAR('25-29M'!$D$3)-YEAR(D7)</f>
        <v>36</v>
      </c>
      <c r="D7" s="8">
        <v>29624</v>
      </c>
      <c r="E7" s="8">
        <v>42819</v>
      </c>
      <c r="F7" s="17" t="s">
        <v>122</v>
      </c>
      <c r="G7" s="23">
        <f>SUM(I7:K7)</f>
        <v>679.06</v>
      </c>
      <c r="H7" s="9">
        <f>SUM(J7:K7)</f>
        <v>554</v>
      </c>
      <c r="I7" s="10">
        <v>125.06</v>
      </c>
      <c r="J7" s="32"/>
      <c r="K7" s="33">
        <v>554</v>
      </c>
    </row>
    <row r="8" spans="1:11" ht="20.1" customHeight="1">
      <c r="A8" s="19">
        <v>5</v>
      </c>
      <c r="B8" s="6" t="s">
        <v>39</v>
      </c>
      <c r="C8" s="6">
        <f>YEAR('25-29M'!$D$3)-YEAR(D8)</f>
        <v>36</v>
      </c>
      <c r="D8" s="8">
        <v>29733</v>
      </c>
      <c r="E8" s="8">
        <v>42819</v>
      </c>
      <c r="F8" s="17" t="s">
        <v>238</v>
      </c>
      <c r="G8" s="23">
        <f>SUM(I8:K8)</f>
        <v>638.9300000000001</v>
      </c>
      <c r="H8" s="9">
        <f>SUM(J8:K8)</f>
        <v>405.6</v>
      </c>
      <c r="I8" s="10">
        <v>233.33</v>
      </c>
      <c r="J8" s="32"/>
      <c r="K8" s="33">
        <v>405.6</v>
      </c>
    </row>
    <row r="9" spans="1:11" ht="20.1" customHeight="1">
      <c r="A9" s="19">
        <v>6</v>
      </c>
      <c r="B9" s="6" t="s">
        <v>4</v>
      </c>
      <c r="C9" s="6">
        <f>YEAR('25-29M'!$D$3)-YEAR(D9)</f>
        <v>37</v>
      </c>
      <c r="D9" s="8">
        <v>29406</v>
      </c>
      <c r="E9" s="8">
        <v>42819</v>
      </c>
      <c r="F9" s="17" t="s">
        <v>31</v>
      </c>
      <c r="G9" s="23">
        <f>SUM(I9:K9)</f>
        <v>599.86</v>
      </c>
      <c r="H9" s="9">
        <f>SUM(J9:K9)</f>
        <v>438.5</v>
      </c>
      <c r="I9" s="10">
        <v>161.36</v>
      </c>
      <c r="J9" s="32"/>
      <c r="K9" s="33">
        <v>438.5</v>
      </c>
    </row>
    <row r="10" spans="1:11" ht="20.1" customHeight="1">
      <c r="A10" s="21">
        <v>7</v>
      </c>
      <c r="B10" s="6" t="s">
        <v>6</v>
      </c>
      <c r="C10" s="6">
        <f>YEAR('25-29M'!$D$3)-YEAR(D10)</f>
        <v>35</v>
      </c>
      <c r="D10" s="8">
        <v>30250</v>
      </c>
      <c r="E10" s="8">
        <v>42819</v>
      </c>
      <c r="F10" s="17" t="s">
        <v>395</v>
      </c>
      <c r="G10" s="23">
        <f>SUM(I10:K10)</f>
        <v>512.5</v>
      </c>
      <c r="H10" s="9">
        <f>SUM(J10:K10)</f>
        <v>512.5</v>
      </c>
      <c r="I10" s="10"/>
      <c r="J10" s="32"/>
      <c r="K10" s="33">
        <v>512.5</v>
      </c>
    </row>
    <row r="11" spans="1:11" ht="20.1" customHeight="1">
      <c r="A11" s="21">
        <v>8</v>
      </c>
      <c r="B11" s="6" t="s">
        <v>6</v>
      </c>
      <c r="C11" s="6">
        <f>YEAR('25-29M'!$D$3)-YEAR(D11)</f>
        <v>38</v>
      </c>
      <c r="D11" s="8">
        <v>28948</v>
      </c>
      <c r="E11" s="8">
        <v>42819</v>
      </c>
      <c r="F11" s="17" t="s">
        <v>346</v>
      </c>
      <c r="G11" s="23">
        <f>SUM(I11:K11)</f>
        <v>474</v>
      </c>
      <c r="H11" s="9">
        <f>SUM(J11:K11)</f>
        <v>474</v>
      </c>
      <c r="I11" s="10"/>
      <c r="J11" s="32"/>
      <c r="K11" s="33">
        <v>474</v>
      </c>
    </row>
    <row r="12" spans="1:11" ht="20.1" customHeight="1">
      <c r="A12" s="21">
        <v>9</v>
      </c>
      <c r="B12" s="6" t="s">
        <v>11</v>
      </c>
      <c r="C12" s="6">
        <f>YEAR('25-29M'!$D$3)-YEAR(D12)</f>
        <v>38</v>
      </c>
      <c r="D12" s="8">
        <v>29211</v>
      </c>
      <c r="E12" s="8">
        <v>42974</v>
      </c>
      <c r="F12" s="17" t="s">
        <v>240</v>
      </c>
      <c r="G12" s="23">
        <f>SUM(I12:K12)</f>
        <v>399.63</v>
      </c>
      <c r="H12" s="9">
        <f>SUM(J12:K12)</f>
        <v>200</v>
      </c>
      <c r="I12" s="10">
        <v>199.63</v>
      </c>
      <c r="J12" s="32">
        <v>200</v>
      </c>
      <c r="K12" s="33"/>
    </row>
    <row r="13" spans="1:11" ht="20.1" customHeight="1">
      <c r="A13" s="21">
        <v>10</v>
      </c>
      <c r="B13" s="6" t="s">
        <v>6</v>
      </c>
      <c r="C13" s="6">
        <f>YEAR('25-29M'!$D$3)-YEAR(D13)</f>
        <v>35</v>
      </c>
      <c r="D13" s="8">
        <v>30251</v>
      </c>
      <c r="E13" s="8">
        <v>42819</v>
      </c>
      <c r="F13" s="17" t="s">
        <v>347</v>
      </c>
      <c r="G13" s="23">
        <f>SUM(I13:K13)</f>
        <v>375.2</v>
      </c>
      <c r="H13" s="9">
        <f>SUM(J13:K13)</f>
        <v>375.2</v>
      </c>
      <c r="I13" s="10"/>
      <c r="J13" s="32"/>
      <c r="K13" s="33">
        <v>375.2</v>
      </c>
    </row>
    <row r="14" spans="1:11" ht="20.1" customHeight="1">
      <c r="A14" s="21">
        <v>11</v>
      </c>
      <c r="B14" s="6" t="s">
        <v>12</v>
      </c>
      <c r="C14" s="6">
        <f>YEAR('25-29M'!$D$3)-YEAR(D14)</f>
        <v>35</v>
      </c>
      <c r="D14" s="8">
        <v>30163</v>
      </c>
      <c r="E14" s="8">
        <v>42666</v>
      </c>
      <c r="F14" s="17" t="s">
        <v>97</v>
      </c>
      <c r="G14" s="23">
        <f>SUM(I14:K14)</f>
        <v>351.03</v>
      </c>
      <c r="H14" s="9">
        <f>SUM(J14:K14)</f>
        <v>0</v>
      </c>
      <c r="I14" s="10">
        <v>351.03</v>
      </c>
      <c r="J14" s="32"/>
      <c r="K14" s="33"/>
    </row>
    <row r="15" spans="1:11" ht="20.1" customHeight="1">
      <c r="A15" s="21">
        <v>12</v>
      </c>
      <c r="B15" s="6" t="s">
        <v>4</v>
      </c>
      <c r="C15" s="6">
        <f>YEAR('25-29M'!$D$3)-YEAR(D15)</f>
        <v>38</v>
      </c>
      <c r="D15" s="8">
        <v>29173</v>
      </c>
      <c r="E15" s="8">
        <v>42819</v>
      </c>
      <c r="F15" s="17" t="s">
        <v>128</v>
      </c>
      <c r="G15" s="23">
        <f>SUM(I15:K15)</f>
        <v>347.15999999999997</v>
      </c>
      <c r="H15" s="9">
        <f>SUM(J15:K15)</f>
        <v>274.7</v>
      </c>
      <c r="I15" s="10">
        <v>72.46</v>
      </c>
      <c r="J15" s="32"/>
      <c r="K15" s="33">
        <v>274.7</v>
      </c>
    </row>
    <row r="16" spans="1:11" ht="20.1" customHeight="1">
      <c r="A16" s="21">
        <v>13</v>
      </c>
      <c r="B16" s="6" t="s">
        <v>16</v>
      </c>
      <c r="C16" s="6">
        <f>YEAR('25-29M'!$D$3)-YEAR(D16)</f>
        <v>38</v>
      </c>
      <c r="D16" s="8">
        <v>29108</v>
      </c>
      <c r="E16" s="8">
        <v>42819</v>
      </c>
      <c r="F16" s="17" t="s">
        <v>348</v>
      </c>
      <c r="G16" s="23">
        <f>SUM(I16:K16)</f>
        <v>347</v>
      </c>
      <c r="H16" s="9">
        <f>SUM(J16:K16)</f>
        <v>347</v>
      </c>
      <c r="I16" s="10"/>
      <c r="J16" s="32"/>
      <c r="K16" s="33">
        <v>347</v>
      </c>
    </row>
    <row r="17" spans="1:11" ht="20.1" customHeight="1">
      <c r="A17" s="21">
        <v>14</v>
      </c>
      <c r="B17" s="6" t="s">
        <v>4</v>
      </c>
      <c r="C17" s="6">
        <f>YEAR('25-29M'!$D$3)-YEAR(D17)</f>
        <v>39</v>
      </c>
      <c r="D17" s="8">
        <v>28815</v>
      </c>
      <c r="E17" s="8">
        <v>42819</v>
      </c>
      <c r="F17" s="17" t="s">
        <v>349</v>
      </c>
      <c r="G17" s="23">
        <f>SUM(I17:K17)</f>
        <v>321</v>
      </c>
      <c r="H17" s="9">
        <f>SUM(J17:K17)</f>
        <v>321</v>
      </c>
      <c r="I17" s="10"/>
      <c r="J17" s="32"/>
      <c r="K17" s="33">
        <v>321</v>
      </c>
    </row>
    <row r="18" spans="1:11" ht="20.1" customHeight="1">
      <c r="A18" s="21">
        <v>15</v>
      </c>
      <c r="B18" s="6" t="s">
        <v>3</v>
      </c>
      <c r="C18" s="6">
        <f>YEAR('25-29M'!$D$3)-YEAR(D18)</f>
        <v>38</v>
      </c>
      <c r="D18" s="8">
        <v>28911</v>
      </c>
      <c r="E18" s="8">
        <v>42637</v>
      </c>
      <c r="F18" s="17" t="s">
        <v>194</v>
      </c>
      <c r="G18" s="23">
        <f>SUM(I18:K18)</f>
        <v>308.33</v>
      </c>
      <c r="H18" s="9">
        <f>SUM(J18:K18)</f>
        <v>0</v>
      </c>
      <c r="I18" s="10">
        <v>308.33</v>
      </c>
      <c r="J18" s="32"/>
      <c r="K18" s="33"/>
    </row>
    <row r="19" spans="1:11" ht="20.1" customHeight="1">
      <c r="A19" s="21">
        <v>16</v>
      </c>
      <c r="B19" s="6" t="s">
        <v>4</v>
      </c>
      <c r="C19" s="6">
        <f>YEAR('25-29M'!$D$3)-YEAR(D19)</f>
        <v>37</v>
      </c>
      <c r="D19" s="8">
        <v>29358</v>
      </c>
      <c r="E19" s="8">
        <v>42819</v>
      </c>
      <c r="F19" s="17" t="s">
        <v>130</v>
      </c>
      <c r="G19" s="23">
        <f>SUM(I19:K19)</f>
        <v>297</v>
      </c>
      <c r="H19" s="9">
        <f>SUM(J19:K19)</f>
        <v>235</v>
      </c>
      <c r="I19" s="10">
        <v>62</v>
      </c>
      <c r="J19" s="32"/>
      <c r="K19" s="33">
        <v>235</v>
      </c>
    </row>
    <row r="20" spans="1:11" ht="20.1" customHeight="1">
      <c r="A20" s="21">
        <v>17</v>
      </c>
      <c r="B20" s="6" t="s">
        <v>4</v>
      </c>
      <c r="C20" s="6">
        <f>YEAR('25-29M'!$D$3)-YEAR(D20)</f>
        <v>36</v>
      </c>
      <c r="D20" s="8">
        <v>29871</v>
      </c>
      <c r="E20" s="8">
        <v>42819</v>
      </c>
      <c r="F20" s="17" t="s">
        <v>350</v>
      </c>
      <c r="G20" s="23">
        <f>SUM(I20:K20)</f>
        <v>296.9</v>
      </c>
      <c r="H20" s="9">
        <f>SUM(J20:K20)</f>
        <v>296.9</v>
      </c>
      <c r="I20" s="10"/>
      <c r="J20" s="32"/>
      <c r="K20" s="33">
        <v>296.9</v>
      </c>
    </row>
    <row r="21" spans="1:11" ht="20.1" customHeight="1">
      <c r="A21" s="21">
        <v>18</v>
      </c>
      <c r="B21" s="6" t="s">
        <v>16</v>
      </c>
      <c r="C21" s="6">
        <f>YEAR('25-29M'!$D$3)-YEAR(D21)</f>
        <v>36</v>
      </c>
      <c r="D21" s="8">
        <v>29847</v>
      </c>
      <c r="E21" s="8">
        <v>42819</v>
      </c>
      <c r="F21" s="17" t="s">
        <v>20</v>
      </c>
      <c r="G21" s="23">
        <f>SUM(I21:K21)</f>
        <v>254.1</v>
      </c>
      <c r="H21" s="9">
        <f>SUM(J21:K21)</f>
        <v>254.1</v>
      </c>
      <c r="I21" s="10"/>
      <c r="J21" s="32"/>
      <c r="K21" s="33">
        <v>254.1</v>
      </c>
    </row>
    <row r="22" spans="1:11" ht="20.1" customHeight="1">
      <c r="A22" s="21">
        <v>19</v>
      </c>
      <c r="B22" s="6" t="s">
        <v>4</v>
      </c>
      <c r="C22" s="6">
        <f>YEAR('25-29M'!$D$3)-YEAR(D22)</f>
        <v>35</v>
      </c>
      <c r="D22" s="8">
        <v>30306</v>
      </c>
      <c r="E22" s="8">
        <v>42819</v>
      </c>
      <c r="F22" s="17" t="s">
        <v>109</v>
      </c>
      <c r="G22" s="23">
        <f>SUM(I22:K22)</f>
        <v>217.4</v>
      </c>
      <c r="H22" s="9">
        <f>SUM(J22:K22)</f>
        <v>217.4</v>
      </c>
      <c r="I22" s="10"/>
      <c r="J22" s="32"/>
      <c r="K22" s="33">
        <v>217.4</v>
      </c>
    </row>
    <row r="23" spans="1:11" ht="20.1" customHeight="1">
      <c r="A23" s="21">
        <v>20</v>
      </c>
      <c r="B23" s="6" t="s">
        <v>30</v>
      </c>
      <c r="C23" s="6">
        <f>YEAR('25-29M'!$D$3)-YEAR(D23)</f>
        <v>38</v>
      </c>
      <c r="D23" s="8">
        <v>29180</v>
      </c>
      <c r="E23" s="8">
        <v>42441</v>
      </c>
      <c r="F23" s="17" t="s">
        <v>119</v>
      </c>
      <c r="G23" s="23">
        <f>SUM(I23:K23)</f>
        <v>215.83</v>
      </c>
      <c r="H23" s="9">
        <f>SUM(J23:K23)</f>
        <v>0</v>
      </c>
      <c r="I23" s="10">
        <v>215.83</v>
      </c>
      <c r="J23" s="32"/>
      <c r="K23" s="33"/>
    </row>
    <row r="24" spans="1:11" ht="20.1" customHeight="1">
      <c r="A24" s="21">
        <v>21</v>
      </c>
      <c r="B24" s="6" t="s">
        <v>4</v>
      </c>
      <c r="C24" s="6">
        <f>YEAR('25-29M'!$D$3)-YEAR(D24)</f>
        <v>35</v>
      </c>
      <c r="D24" s="8">
        <v>30131</v>
      </c>
      <c r="E24" s="8">
        <v>42819</v>
      </c>
      <c r="F24" s="17" t="s">
        <v>352</v>
      </c>
      <c r="G24" s="23">
        <f>SUM(I24:K24)</f>
        <v>201.1</v>
      </c>
      <c r="H24" s="9">
        <f>SUM(J24:K24)</f>
        <v>201.1</v>
      </c>
      <c r="I24" s="10"/>
      <c r="J24" s="32"/>
      <c r="K24" s="33">
        <v>201.1</v>
      </c>
    </row>
    <row r="25" spans="1:11" ht="20.1" customHeight="1">
      <c r="A25" s="21">
        <v>22</v>
      </c>
      <c r="B25" s="6" t="s">
        <v>1</v>
      </c>
      <c r="C25" s="6">
        <f>YEAR('25-29M'!$D$3)-YEAR(D25)</f>
        <v>36</v>
      </c>
      <c r="D25" s="8">
        <v>29655</v>
      </c>
      <c r="E25" s="8">
        <v>42441</v>
      </c>
      <c r="F25" s="17" t="s">
        <v>120</v>
      </c>
      <c r="G25" s="23">
        <f>SUM(I25:K25)</f>
        <v>199.63</v>
      </c>
      <c r="H25" s="9">
        <f>SUM(J25:K25)</f>
        <v>0</v>
      </c>
      <c r="I25" s="10">
        <v>199.63</v>
      </c>
      <c r="J25" s="32"/>
      <c r="K25" s="33"/>
    </row>
    <row r="26" spans="1:11" ht="20.1" customHeight="1">
      <c r="A26" s="21">
        <v>23</v>
      </c>
      <c r="B26" s="6" t="s">
        <v>11</v>
      </c>
      <c r="C26" s="6">
        <f>YEAR('25-29M'!$D$3)-YEAR(D26)</f>
        <v>35</v>
      </c>
      <c r="D26" s="8">
        <v>29979</v>
      </c>
      <c r="E26" s="8">
        <v>42666</v>
      </c>
      <c r="F26" s="17" t="s">
        <v>103</v>
      </c>
      <c r="G26" s="23">
        <f>SUM(I26:K26)</f>
        <v>194</v>
      </c>
      <c r="H26" s="9">
        <f>SUM(J26:K26)</f>
        <v>0</v>
      </c>
      <c r="I26" s="10">
        <v>194</v>
      </c>
      <c r="J26" s="32"/>
      <c r="K26" s="33"/>
    </row>
    <row r="27" spans="1:11" ht="20.1" customHeight="1">
      <c r="A27" s="21">
        <v>24</v>
      </c>
      <c r="B27" s="6" t="s">
        <v>16</v>
      </c>
      <c r="C27" s="6">
        <f>YEAR('25-29M'!$D$3)-YEAR(D27)</f>
        <v>37</v>
      </c>
      <c r="D27" s="8">
        <v>29415</v>
      </c>
      <c r="E27" s="8">
        <v>42819</v>
      </c>
      <c r="F27" s="17" t="s">
        <v>353</v>
      </c>
      <c r="G27" s="23">
        <f>SUM(I27:K27)</f>
        <v>186</v>
      </c>
      <c r="H27" s="9">
        <f>SUM(J27:K27)</f>
        <v>186</v>
      </c>
      <c r="I27" s="10"/>
      <c r="J27" s="32"/>
      <c r="K27" s="33">
        <v>186</v>
      </c>
    </row>
    <row r="28" spans="1:11" ht="20.1" customHeight="1">
      <c r="A28" s="21">
        <v>25</v>
      </c>
      <c r="B28" s="6" t="s">
        <v>2</v>
      </c>
      <c r="C28" s="6">
        <f>YEAR('25-29M'!$D$3)-YEAR(D28)</f>
        <v>39</v>
      </c>
      <c r="D28" s="8">
        <v>28742</v>
      </c>
      <c r="E28" s="8">
        <v>42441</v>
      </c>
      <c r="F28" s="17" t="s">
        <v>121</v>
      </c>
      <c r="G28" s="23">
        <f>SUM(I28:K28)</f>
        <v>184.66</v>
      </c>
      <c r="H28" s="9">
        <f>SUM(J28:K28)</f>
        <v>0</v>
      </c>
      <c r="I28" s="10">
        <v>184.66</v>
      </c>
      <c r="J28" s="32"/>
      <c r="K28" s="33"/>
    </row>
    <row r="29" spans="1:11" ht="20.1" customHeight="1">
      <c r="A29" s="21">
        <v>26</v>
      </c>
      <c r="B29" s="6" t="s">
        <v>15</v>
      </c>
      <c r="C29" s="6">
        <f>YEAR('25-29M'!$D$3)-YEAR(D29)</f>
        <v>39</v>
      </c>
      <c r="D29" s="8">
        <v>28678</v>
      </c>
      <c r="E29" s="8">
        <v>42819</v>
      </c>
      <c r="F29" s="17" t="s">
        <v>354</v>
      </c>
      <c r="G29" s="23">
        <f>SUM(I29:K29)</f>
        <v>172</v>
      </c>
      <c r="H29" s="9">
        <f>SUM(J29:K29)</f>
        <v>172</v>
      </c>
      <c r="I29" s="10"/>
      <c r="J29" s="32"/>
      <c r="K29" s="33">
        <v>172</v>
      </c>
    </row>
    <row r="30" spans="1:11" ht="20.1" customHeight="1">
      <c r="A30" s="21">
        <v>27</v>
      </c>
      <c r="B30" s="6" t="s">
        <v>4</v>
      </c>
      <c r="C30" s="6">
        <f>YEAR('25-29M'!$D$3)-YEAR(D30)</f>
        <v>38</v>
      </c>
      <c r="D30" s="8">
        <v>28930</v>
      </c>
      <c r="E30" s="8">
        <v>42819</v>
      </c>
      <c r="F30" s="17" t="s">
        <v>40</v>
      </c>
      <c r="G30" s="23">
        <f>SUM(I30:K30)</f>
        <v>159.1</v>
      </c>
      <c r="H30" s="9">
        <f>SUM(J30:K30)</f>
        <v>159.1</v>
      </c>
      <c r="I30" s="10"/>
      <c r="J30" s="32"/>
      <c r="K30" s="33">
        <v>159.1</v>
      </c>
    </row>
    <row r="31" spans="1:11" ht="20.1" customHeight="1">
      <c r="A31" s="21">
        <v>28</v>
      </c>
      <c r="B31" s="6" t="s">
        <v>6</v>
      </c>
      <c r="C31" s="6">
        <f>YEAR('25-29M'!$D$3)-YEAR(D31)</f>
        <v>36</v>
      </c>
      <c r="D31" s="8">
        <v>29613</v>
      </c>
      <c r="E31" s="8">
        <v>42666</v>
      </c>
      <c r="F31" s="17" t="s">
        <v>243</v>
      </c>
      <c r="G31" s="23">
        <f>SUM(I31:K31)</f>
        <v>146.16</v>
      </c>
      <c r="H31" s="9">
        <f>SUM(J31:K31)</f>
        <v>0</v>
      </c>
      <c r="I31" s="10">
        <v>146.16</v>
      </c>
      <c r="J31" s="32"/>
      <c r="K31" s="33"/>
    </row>
    <row r="32" spans="1:11" ht="20.1" customHeight="1">
      <c r="A32" s="21">
        <v>29</v>
      </c>
      <c r="B32" s="6" t="s">
        <v>11</v>
      </c>
      <c r="C32" s="6">
        <f>YEAR('25-29M'!$D$3)-YEAR(D32)</f>
        <v>37</v>
      </c>
      <c r="D32" s="8">
        <v>29578</v>
      </c>
      <c r="E32" s="8">
        <v>42441</v>
      </c>
      <c r="F32" s="17" t="s">
        <v>123</v>
      </c>
      <c r="G32" s="23">
        <f>SUM(I32:K32)</f>
        <v>135.2</v>
      </c>
      <c r="H32" s="9">
        <f>SUM(J32:K32)</f>
        <v>0</v>
      </c>
      <c r="I32" s="10">
        <v>135.2</v>
      </c>
      <c r="J32" s="32"/>
      <c r="K32" s="33"/>
    </row>
    <row r="33" spans="1:11" ht="20.1" customHeight="1">
      <c r="A33" s="21">
        <v>30</v>
      </c>
      <c r="B33" s="6" t="s">
        <v>4</v>
      </c>
      <c r="C33" s="6">
        <f>YEAR('25-29M'!$D$3)-YEAR(D33)</f>
        <v>39</v>
      </c>
      <c r="D33" s="8">
        <v>28588</v>
      </c>
      <c r="E33" s="8">
        <v>42819</v>
      </c>
      <c r="F33" s="17" t="s">
        <v>140</v>
      </c>
      <c r="G33" s="23">
        <f>SUM(I33:K33)</f>
        <v>133.32999999999998</v>
      </c>
      <c r="H33" s="9">
        <f>SUM(J33:K33)</f>
        <v>100</v>
      </c>
      <c r="I33" s="10">
        <v>33.33</v>
      </c>
      <c r="J33" s="32"/>
      <c r="K33" s="33">
        <v>100</v>
      </c>
    </row>
    <row r="34" spans="1:11" ht="20.1" customHeight="1">
      <c r="A34" s="21">
        <v>31</v>
      </c>
      <c r="B34" s="6" t="s">
        <v>30</v>
      </c>
      <c r="C34" s="6">
        <f>YEAR('25-29M'!$D$3)-YEAR(D34)</f>
        <v>37</v>
      </c>
      <c r="D34" s="8">
        <v>29305</v>
      </c>
      <c r="E34" s="8">
        <v>42666</v>
      </c>
      <c r="F34" s="17" t="s">
        <v>245</v>
      </c>
      <c r="G34" s="23">
        <f>SUM(I34:K34)</f>
        <v>125.06</v>
      </c>
      <c r="H34" s="9">
        <f>SUM(J34:K34)</f>
        <v>0</v>
      </c>
      <c r="I34" s="10">
        <v>125.06</v>
      </c>
      <c r="J34" s="32"/>
      <c r="K34" s="33"/>
    </row>
    <row r="35" spans="1:11" ht="20.1" customHeight="1">
      <c r="A35" s="21">
        <v>32</v>
      </c>
      <c r="B35" s="6" t="s">
        <v>16</v>
      </c>
      <c r="C35" s="6">
        <f>YEAR('25-29M'!$D$3)-YEAR(D35)</f>
        <v>39</v>
      </c>
      <c r="D35" s="8">
        <v>28788</v>
      </c>
      <c r="E35" s="8">
        <v>42666</v>
      </c>
      <c r="F35" s="17" t="s">
        <v>49</v>
      </c>
      <c r="G35" s="23">
        <f>SUM(I35:K35)</f>
        <v>123.13</v>
      </c>
      <c r="H35" s="9">
        <f>SUM(J35:K35)</f>
        <v>0</v>
      </c>
      <c r="I35" s="10">
        <v>123.13</v>
      </c>
      <c r="J35" s="32"/>
      <c r="K35" s="33"/>
    </row>
    <row r="36" spans="1:11" ht="20.1" customHeight="1">
      <c r="A36" s="21">
        <v>33</v>
      </c>
      <c r="B36" s="6" t="s">
        <v>3</v>
      </c>
      <c r="C36" s="6">
        <f>YEAR('25-29M'!$D$3)-YEAR(D36)</f>
        <v>37</v>
      </c>
      <c r="D36" s="8">
        <v>29224</v>
      </c>
      <c r="E36" s="8">
        <v>42666</v>
      </c>
      <c r="F36" s="17" t="s">
        <v>247</v>
      </c>
      <c r="G36" s="23">
        <f>SUM(I36:K36)</f>
        <v>107</v>
      </c>
      <c r="H36" s="9">
        <f>SUM(J36:K36)</f>
        <v>0</v>
      </c>
      <c r="I36" s="10">
        <v>107</v>
      </c>
      <c r="J36" s="32"/>
      <c r="K36" s="33"/>
    </row>
    <row r="37" spans="1:11" ht="20.1" customHeight="1">
      <c r="A37" s="21">
        <v>34</v>
      </c>
      <c r="B37" s="6" t="s">
        <v>4</v>
      </c>
      <c r="C37" s="6">
        <f>YEAR('25-29M'!$D$3)-YEAR(D37)</f>
        <v>36</v>
      </c>
      <c r="D37" s="8">
        <v>29855</v>
      </c>
      <c r="E37" s="8">
        <v>42441</v>
      </c>
      <c r="F37" s="17" t="s">
        <v>124</v>
      </c>
      <c r="G37" s="23">
        <f>SUM(I37:K37)</f>
        <v>107</v>
      </c>
      <c r="H37" s="9">
        <f>SUM(J37:K37)</f>
        <v>0</v>
      </c>
      <c r="I37" s="10">
        <v>107</v>
      </c>
      <c r="J37" s="32"/>
      <c r="K37" s="33"/>
    </row>
    <row r="38" spans="1:11" ht="20.1" customHeight="1">
      <c r="A38" s="21">
        <v>35</v>
      </c>
      <c r="B38" s="6" t="s">
        <v>42</v>
      </c>
      <c r="C38" s="6">
        <f>YEAR('25-29M'!$D$3)-YEAR(D38)</f>
        <v>36</v>
      </c>
      <c r="D38" s="8">
        <v>29817</v>
      </c>
      <c r="E38" s="8">
        <v>42819</v>
      </c>
      <c r="F38" s="17" t="s">
        <v>356</v>
      </c>
      <c r="G38" s="23">
        <f>SUM(I38:K38)</f>
        <v>100</v>
      </c>
      <c r="H38" s="9">
        <f>SUM(J38:K38)</f>
        <v>100</v>
      </c>
      <c r="I38" s="10"/>
      <c r="J38" s="32"/>
      <c r="K38" s="33">
        <v>100</v>
      </c>
    </row>
    <row r="39" spans="1:11" ht="20.1" customHeight="1">
      <c r="A39" s="21">
        <v>36</v>
      </c>
      <c r="B39" s="6" t="s">
        <v>4</v>
      </c>
      <c r="C39" s="6">
        <f>YEAR('25-29M'!$D$3)-YEAR(D39)</f>
        <v>35</v>
      </c>
      <c r="D39" s="8">
        <v>30294</v>
      </c>
      <c r="E39" s="8">
        <v>42819</v>
      </c>
      <c r="F39" s="17" t="s">
        <v>363</v>
      </c>
      <c r="G39" s="23">
        <f>SUM(I39:K39)</f>
        <v>100</v>
      </c>
      <c r="H39" s="9">
        <f>SUM(J39:K39)</f>
        <v>100</v>
      </c>
      <c r="I39" s="10"/>
      <c r="J39" s="32"/>
      <c r="K39" s="33">
        <v>100</v>
      </c>
    </row>
    <row r="40" spans="1:11" ht="20.1" customHeight="1">
      <c r="A40" s="21">
        <v>37</v>
      </c>
      <c r="B40" s="6" t="s">
        <v>42</v>
      </c>
      <c r="C40" s="6">
        <f>YEAR('25-29M'!$D$3)-YEAR(D40)</f>
        <v>37</v>
      </c>
      <c r="D40" s="8">
        <v>29401</v>
      </c>
      <c r="E40" s="8">
        <v>42819</v>
      </c>
      <c r="F40" s="17" t="s">
        <v>360</v>
      </c>
      <c r="G40" s="23">
        <f>SUM(I40:K40)</f>
        <v>100</v>
      </c>
      <c r="H40" s="9">
        <f>SUM(J40:K40)</f>
        <v>100</v>
      </c>
      <c r="I40" s="10"/>
      <c r="J40" s="32"/>
      <c r="K40" s="33">
        <v>100</v>
      </c>
    </row>
    <row r="41" spans="1:11" ht="20.1" customHeight="1">
      <c r="A41" s="21">
        <v>38</v>
      </c>
      <c r="B41" s="6" t="s">
        <v>13</v>
      </c>
      <c r="C41" s="6">
        <f>YEAR('25-29M'!$D$3)-YEAR(D41)</f>
        <v>39</v>
      </c>
      <c r="D41" s="8">
        <v>28813</v>
      </c>
      <c r="E41" s="8">
        <v>42819</v>
      </c>
      <c r="F41" s="17" t="s">
        <v>355</v>
      </c>
      <c r="G41" s="23">
        <f>SUM(I41:K41)</f>
        <v>100</v>
      </c>
      <c r="H41" s="9">
        <f>SUM(J41:K41)</f>
        <v>100</v>
      </c>
      <c r="I41" s="10"/>
      <c r="J41" s="32"/>
      <c r="K41" s="33">
        <v>100</v>
      </c>
    </row>
    <row r="42" spans="1:11" ht="20.1" customHeight="1">
      <c r="A42" s="21">
        <v>39</v>
      </c>
      <c r="B42" s="6" t="s">
        <v>4</v>
      </c>
      <c r="C42" s="6">
        <f>YEAR('25-29M'!$D$3)-YEAR(D42)</f>
        <v>39</v>
      </c>
      <c r="D42" s="8">
        <v>28763</v>
      </c>
      <c r="E42" s="8">
        <v>42819</v>
      </c>
      <c r="F42" s="17" t="s">
        <v>362</v>
      </c>
      <c r="G42" s="23">
        <f>SUM(I42:K42)</f>
        <v>100</v>
      </c>
      <c r="H42" s="9">
        <f>SUM(J42:K42)</f>
        <v>100</v>
      </c>
      <c r="I42" s="10"/>
      <c r="J42" s="32"/>
      <c r="K42" s="33">
        <v>100</v>
      </c>
    </row>
    <row r="43" spans="1:11" ht="20.1" customHeight="1">
      <c r="A43" s="21">
        <v>40</v>
      </c>
      <c r="B43" s="6" t="s">
        <v>4</v>
      </c>
      <c r="C43" s="6">
        <f>YEAR('25-29M'!$D$3)-YEAR(D43)</f>
        <v>35</v>
      </c>
      <c r="D43" s="8">
        <v>30172</v>
      </c>
      <c r="E43" s="8">
        <v>42819</v>
      </c>
      <c r="F43" s="17" t="s">
        <v>358</v>
      </c>
      <c r="G43" s="23">
        <f>SUM(I43:K43)</f>
        <v>100</v>
      </c>
      <c r="H43" s="9">
        <f>SUM(J43:K43)</f>
        <v>100</v>
      </c>
      <c r="I43" s="10"/>
      <c r="J43" s="32"/>
      <c r="K43" s="33">
        <v>100</v>
      </c>
    </row>
    <row r="44" spans="1:11" ht="20.1" customHeight="1">
      <c r="A44" s="21">
        <v>41</v>
      </c>
      <c r="B44" s="6" t="s">
        <v>4</v>
      </c>
      <c r="C44" s="6">
        <f>YEAR('25-29M'!$D$3)-YEAR(D44)</f>
        <v>38</v>
      </c>
      <c r="D44" s="8">
        <v>29085</v>
      </c>
      <c r="E44" s="8">
        <v>42819</v>
      </c>
      <c r="F44" s="17" t="s">
        <v>357</v>
      </c>
      <c r="G44" s="23">
        <f>SUM(I44:K44)</f>
        <v>100</v>
      </c>
      <c r="H44" s="9">
        <f>SUM(J44:K44)</f>
        <v>100</v>
      </c>
      <c r="I44" s="10"/>
      <c r="J44" s="32"/>
      <c r="K44" s="33">
        <v>100</v>
      </c>
    </row>
    <row r="45" spans="1:11" ht="20.1" customHeight="1">
      <c r="A45" s="21">
        <v>42</v>
      </c>
      <c r="B45" s="6" t="s">
        <v>4</v>
      </c>
      <c r="C45" s="6">
        <f>YEAR('25-29M'!$D$3)-YEAR(D45)</f>
        <v>38</v>
      </c>
      <c r="D45" s="8">
        <v>28984</v>
      </c>
      <c r="E45" s="8">
        <v>42819</v>
      </c>
      <c r="F45" s="17" t="s">
        <v>361</v>
      </c>
      <c r="G45" s="23">
        <f>SUM(I45:K45)</f>
        <v>100</v>
      </c>
      <c r="H45" s="9">
        <f>SUM(J45:K45)</f>
        <v>100</v>
      </c>
      <c r="I45" s="10"/>
      <c r="J45" s="32"/>
      <c r="K45" s="33">
        <v>100</v>
      </c>
    </row>
    <row r="46" spans="1:11" ht="20.1" customHeight="1">
      <c r="A46" s="21">
        <v>43</v>
      </c>
      <c r="B46" s="6" t="s">
        <v>4</v>
      </c>
      <c r="C46" s="6">
        <f>YEAR('25-29M'!$D$3)-YEAR(D46)</f>
        <v>38</v>
      </c>
      <c r="D46" s="8">
        <v>28984</v>
      </c>
      <c r="E46" s="8">
        <v>42819</v>
      </c>
      <c r="F46" s="17" t="s">
        <v>359</v>
      </c>
      <c r="G46" s="23">
        <f>SUM(I46:K46)</f>
        <v>100</v>
      </c>
      <c r="H46" s="9">
        <f>SUM(J46:K46)</f>
        <v>100</v>
      </c>
      <c r="I46" s="10"/>
      <c r="J46" s="32"/>
      <c r="K46" s="33">
        <v>100</v>
      </c>
    </row>
    <row r="47" spans="1:11" ht="20.1" customHeight="1">
      <c r="A47" s="21">
        <v>44</v>
      </c>
      <c r="B47" s="6" t="s">
        <v>4</v>
      </c>
      <c r="C47" s="6">
        <f>YEAR('25-29M'!$D$3)-YEAR(D47)</f>
        <v>39</v>
      </c>
      <c r="D47" s="8">
        <v>28789</v>
      </c>
      <c r="E47" s="8">
        <v>42819</v>
      </c>
      <c r="F47" s="17" t="s">
        <v>365</v>
      </c>
      <c r="G47" s="23">
        <f>SUM(I47:K47)</f>
        <v>100</v>
      </c>
      <c r="H47" s="9">
        <f>SUM(J47:K47)</f>
        <v>100</v>
      </c>
      <c r="I47" s="10"/>
      <c r="J47" s="32"/>
      <c r="K47" s="33">
        <v>100</v>
      </c>
    </row>
    <row r="48" spans="1:11" ht="20.1" customHeight="1">
      <c r="A48" s="21">
        <v>45</v>
      </c>
      <c r="B48" s="6" t="s">
        <v>4</v>
      </c>
      <c r="C48" s="6">
        <f>YEAR('25-29M'!$D$3)-YEAR(D48)</f>
        <v>38</v>
      </c>
      <c r="D48" s="8">
        <v>28927</v>
      </c>
      <c r="E48" s="8">
        <v>42819</v>
      </c>
      <c r="F48" s="17" t="s">
        <v>364</v>
      </c>
      <c r="G48" s="23">
        <f>SUM(I48:K48)</f>
        <v>100</v>
      </c>
      <c r="H48" s="9">
        <f>SUM(J48:K48)</f>
        <v>100</v>
      </c>
      <c r="I48" s="10"/>
      <c r="J48" s="32"/>
      <c r="K48" s="33">
        <v>100</v>
      </c>
    </row>
    <row r="49" spans="1:11" ht="20.1" customHeight="1">
      <c r="A49" s="21">
        <v>46</v>
      </c>
      <c r="B49" s="6" t="s">
        <v>2</v>
      </c>
      <c r="C49" s="6">
        <f>YEAR('25-29M'!$D$3)-YEAR(D49)</f>
        <v>35</v>
      </c>
      <c r="D49" s="8">
        <v>30220</v>
      </c>
      <c r="E49" s="8">
        <v>42441</v>
      </c>
      <c r="F49" s="17" t="s">
        <v>100</v>
      </c>
      <c r="G49" s="23">
        <f>SUM(I49:K49)</f>
        <v>98.96</v>
      </c>
      <c r="H49" s="9">
        <f>SUM(J49:K49)</f>
        <v>0</v>
      </c>
      <c r="I49" s="10">
        <v>98.96</v>
      </c>
      <c r="J49" s="32"/>
      <c r="K49" s="33"/>
    </row>
    <row r="50" spans="1:11" ht="20.1" customHeight="1">
      <c r="A50" s="21">
        <v>47</v>
      </c>
      <c r="B50" s="6" t="s">
        <v>11</v>
      </c>
      <c r="C50" s="6">
        <f>YEAR('25-29M'!$D$3)-YEAR(D50)</f>
        <v>37</v>
      </c>
      <c r="D50" s="8">
        <v>29478</v>
      </c>
      <c r="E50" s="8">
        <v>42441</v>
      </c>
      <c r="F50" s="17" t="s">
        <v>125</v>
      </c>
      <c r="G50" s="23">
        <f>SUM(I50:K50)</f>
        <v>91.56</v>
      </c>
      <c r="H50" s="9">
        <f>SUM(J50:K50)</f>
        <v>0</v>
      </c>
      <c r="I50" s="10">
        <v>91.56</v>
      </c>
      <c r="J50" s="32"/>
      <c r="K50" s="33"/>
    </row>
    <row r="51" spans="1:11" ht="20.1" customHeight="1">
      <c r="A51" s="21">
        <v>48</v>
      </c>
      <c r="B51" s="6" t="s">
        <v>12</v>
      </c>
      <c r="C51" s="6">
        <f>YEAR('25-29M'!$D$3)-YEAR(D51)</f>
        <v>35</v>
      </c>
      <c r="D51" s="8">
        <v>30147</v>
      </c>
      <c r="E51" s="8">
        <v>42666</v>
      </c>
      <c r="F51" s="17" t="s">
        <v>226</v>
      </c>
      <c r="G51" s="23">
        <f>SUM(I51:K51)</f>
        <v>91.56</v>
      </c>
      <c r="H51" s="9">
        <f>SUM(J51:K51)</f>
        <v>0</v>
      </c>
      <c r="I51" s="10">
        <v>91.56</v>
      </c>
      <c r="J51" s="32"/>
      <c r="K51" s="33"/>
    </row>
    <row r="52" spans="1:11" ht="20.1" customHeight="1">
      <c r="A52" s="21">
        <v>49</v>
      </c>
      <c r="B52" s="6" t="s">
        <v>1</v>
      </c>
      <c r="C52" s="6">
        <f>YEAR('25-29M'!$D$3)-YEAR(D52)</f>
        <v>39</v>
      </c>
      <c r="D52" s="8">
        <v>28510</v>
      </c>
      <c r="E52" s="8">
        <v>42666</v>
      </c>
      <c r="F52" s="17" t="s">
        <v>249</v>
      </c>
      <c r="G52" s="23">
        <f>SUM(I52:K52)</f>
        <v>84.7</v>
      </c>
      <c r="H52" s="9">
        <f>SUM(J52:K52)</f>
        <v>0</v>
      </c>
      <c r="I52" s="10">
        <v>84.7</v>
      </c>
      <c r="J52" s="32"/>
      <c r="K52" s="33"/>
    </row>
    <row r="53" spans="1:11" ht="20.1" customHeight="1">
      <c r="A53" s="21">
        <v>50</v>
      </c>
      <c r="B53" s="6" t="s">
        <v>4</v>
      </c>
      <c r="C53" s="6">
        <f>YEAR('25-29M'!$D$3)-YEAR(D53)</f>
        <v>36</v>
      </c>
      <c r="D53" s="8">
        <v>29674</v>
      </c>
      <c r="E53" s="8">
        <v>42441</v>
      </c>
      <c r="F53" s="17" t="s">
        <v>127</v>
      </c>
      <c r="G53" s="23">
        <f>SUM(I53:K53)</f>
        <v>78.33</v>
      </c>
      <c r="H53" s="9">
        <f>SUM(J53:K53)</f>
        <v>0</v>
      </c>
      <c r="I53" s="10">
        <v>78.33</v>
      </c>
      <c r="J53" s="32"/>
      <c r="K53" s="33"/>
    </row>
    <row r="54" spans="1:11" ht="20.1" customHeight="1">
      <c r="A54" s="21">
        <v>51</v>
      </c>
      <c r="B54" s="6" t="s">
        <v>11</v>
      </c>
      <c r="C54" s="6">
        <f>YEAR('25-29M'!$D$3)-YEAR(D54)</f>
        <v>35</v>
      </c>
      <c r="D54" s="8">
        <v>30007</v>
      </c>
      <c r="E54" s="8">
        <v>42666</v>
      </c>
      <c r="F54" s="17" t="s">
        <v>228</v>
      </c>
      <c r="G54" s="23">
        <f>SUM(I54:K54)</f>
        <v>78.33</v>
      </c>
      <c r="H54" s="9">
        <f>SUM(J54:K54)</f>
        <v>0</v>
      </c>
      <c r="I54" s="10">
        <v>78.33</v>
      </c>
      <c r="J54" s="32"/>
      <c r="K54" s="33"/>
    </row>
    <row r="55" spans="1:11" ht="20.1" customHeight="1">
      <c r="A55" s="21">
        <v>52</v>
      </c>
      <c r="B55" s="6" t="s">
        <v>12</v>
      </c>
      <c r="C55" s="6">
        <f>YEAR('25-29M'!$D$3)-YEAR(D55)</f>
        <v>37</v>
      </c>
      <c r="D55" s="8">
        <v>29224</v>
      </c>
      <c r="E55" s="8">
        <v>42666</v>
      </c>
      <c r="F55" s="17" t="s">
        <v>250</v>
      </c>
      <c r="G55" s="23">
        <f>SUM(I55:K55)</f>
        <v>78.33</v>
      </c>
      <c r="H55" s="9">
        <f>SUM(J55:K55)</f>
        <v>0</v>
      </c>
      <c r="I55" s="10">
        <v>78.33</v>
      </c>
      <c r="J55" s="32"/>
      <c r="K55" s="33"/>
    </row>
    <row r="56" spans="1:11" ht="20.1" customHeight="1">
      <c r="A56" s="21">
        <v>53</v>
      </c>
      <c r="B56" s="6" t="s">
        <v>3</v>
      </c>
      <c r="C56" s="6">
        <f>YEAR('25-29M'!$D$3)-YEAR(D56)</f>
        <v>37</v>
      </c>
      <c r="D56" s="8">
        <v>29408</v>
      </c>
      <c r="E56" s="8">
        <v>42666</v>
      </c>
      <c r="F56" s="17" t="s">
        <v>252</v>
      </c>
      <c r="G56" s="23">
        <f>SUM(I56:K56)</f>
        <v>67.03</v>
      </c>
      <c r="H56" s="9">
        <f>SUM(J56:K56)</f>
        <v>0</v>
      </c>
      <c r="I56" s="10">
        <v>67.03</v>
      </c>
      <c r="J56" s="32"/>
      <c r="K56" s="33"/>
    </row>
    <row r="57" spans="1:11" ht="20.1" customHeight="1">
      <c r="A57" s="21">
        <v>54</v>
      </c>
      <c r="B57" s="6" t="s">
        <v>4</v>
      </c>
      <c r="C57" s="6">
        <f>YEAR('25-29M'!$D$3)-YEAR(D57)</f>
        <v>37</v>
      </c>
      <c r="D57" s="8">
        <v>29539</v>
      </c>
      <c r="E57" s="8">
        <v>42441</v>
      </c>
      <c r="F57" s="17" t="s">
        <v>129</v>
      </c>
      <c r="G57" s="23">
        <f>SUM(I57:K57)</f>
        <v>67.03</v>
      </c>
      <c r="H57" s="9">
        <f>SUM(J57:K57)</f>
        <v>0</v>
      </c>
      <c r="I57" s="10">
        <v>67.03</v>
      </c>
      <c r="J57" s="32"/>
      <c r="K57" s="33"/>
    </row>
    <row r="58" spans="1:11" ht="20.1" customHeight="1">
      <c r="A58" s="21">
        <v>55</v>
      </c>
      <c r="B58" s="6" t="s">
        <v>4</v>
      </c>
      <c r="C58" s="6">
        <f>YEAR('25-29M'!$D$3)-YEAR(D58)</f>
        <v>35</v>
      </c>
      <c r="D58" s="8">
        <v>30133</v>
      </c>
      <c r="E58" s="8">
        <v>42441</v>
      </c>
      <c r="F58" s="17" t="s">
        <v>105</v>
      </c>
      <c r="G58" s="23">
        <f>SUM(I58:K58)</f>
        <v>62</v>
      </c>
      <c r="H58" s="9">
        <f>SUM(J58:K58)</f>
        <v>0</v>
      </c>
      <c r="I58" s="10">
        <v>62</v>
      </c>
      <c r="J58" s="32"/>
      <c r="K58" s="33"/>
    </row>
    <row r="59" spans="1:11" ht="20.1" customHeight="1">
      <c r="A59" s="21">
        <v>56</v>
      </c>
      <c r="B59" s="6" t="s">
        <v>11</v>
      </c>
      <c r="C59" s="6">
        <f>YEAR('25-29M'!$D$3)-YEAR(D59)</f>
        <v>37</v>
      </c>
      <c r="D59" s="8">
        <v>29499</v>
      </c>
      <c r="E59" s="8">
        <v>42666</v>
      </c>
      <c r="F59" s="17" t="s">
        <v>253</v>
      </c>
      <c r="G59" s="23">
        <f>SUM(I59:K59)</f>
        <v>62</v>
      </c>
      <c r="H59" s="9">
        <f>SUM(J59:K59)</f>
        <v>0</v>
      </c>
      <c r="I59" s="10">
        <v>62</v>
      </c>
      <c r="J59" s="32"/>
      <c r="K59" s="33"/>
    </row>
    <row r="60" spans="1:11" ht="20.1" customHeight="1">
      <c r="A60" s="21">
        <v>57</v>
      </c>
      <c r="B60" s="6" t="s">
        <v>3</v>
      </c>
      <c r="C60" s="6">
        <f>YEAR('25-29M'!$D$3)-YEAR(D60)</f>
        <v>35</v>
      </c>
      <c r="D60" s="8">
        <v>30128</v>
      </c>
      <c r="E60" s="8">
        <v>42666</v>
      </c>
      <c r="F60" s="17" t="s">
        <v>230</v>
      </c>
      <c r="G60" s="23">
        <f>SUM(I60:K60)</f>
        <v>62</v>
      </c>
      <c r="H60" s="9">
        <f>SUM(J60:K60)</f>
        <v>0</v>
      </c>
      <c r="I60" s="10">
        <v>62</v>
      </c>
      <c r="J60" s="32"/>
      <c r="K60" s="33"/>
    </row>
    <row r="61" spans="1:11" ht="20.1" customHeight="1">
      <c r="A61" s="21">
        <v>58</v>
      </c>
      <c r="B61" s="6" t="s">
        <v>9</v>
      </c>
      <c r="C61" s="6">
        <f>YEAR('25-29M'!$D$3)-YEAR(D61)</f>
        <v>38</v>
      </c>
      <c r="D61" s="8">
        <v>29032</v>
      </c>
      <c r="E61" s="8">
        <v>42441</v>
      </c>
      <c r="F61" s="17" t="s">
        <v>106</v>
      </c>
      <c r="G61" s="23">
        <f>SUM(I61:K61)</f>
        <v>57.33</v>
      </c>
      <c r="H61" s="9">
        <f>SUM(J61:K61)</f>
        <v>0</v>
      </c>
      <c r="I61" s="10">
        <v>57.33</v>
      </c>
      <c r="J61" s="32"/>
      <c r="K61" s="33"/>
    </row>
    <row r="62" spans="1:11" ht="20.1" customHeight="1">
      <c r="A62" s="21">
        <v>59</v>
      </c>
      <c r="B62" s="6" t="s">
        <v>15</v>
      </c>
      <c r="C62" s="6">
        <f>YEAR('25-29M'!$D$3)-YEAR(D62)</f>
        <v>35</v>
      </c>
      <c r="D62" s="8">
        <v>30007</v>
      </c>
      <c r="E62" s="8">
        <v>42666</v>
      </c>
      <c r="F62" s="17" t="s">
        <v>232</v>
      </c>
      <c r="G62" s="23">
        <f>SUM(I62:K62)</f>
        <v>53.03</v>
      </c>
      <c r="H62" s="9">
        <f>SUM(J62:K62)</f>
        <v>0</v>
      </c>
      <c r="I62" s="10">
        <v>53.03</v>
      </c>
      <c r="J62" s="32"/>
      <c r="K62" s="33"/>
    </row>
    <row r="63" spans="1:11" ht="20.1" customHeight="1">
      <c r="A63" s="21">
        <v>60</v>
      </c>
      <c r="B63" s="6" t="s">
        <v>4</v>
      </c>
      <c r="C63" s="6">
        <f>YEAR('25-29M'!$D$3)-YEAR(D63)</f>
        <v>38</v>
      </c>
      <c r="D63" s="8">
        <v>28939</v>
      </c>
      <c r="E63" s="8">
        <v>42441</v>
      </c>
      <c r="F63" s="17" t="s">
        <v>132</v>
      </c>
      <c r="G63" s="23">
        <f>SUM(I63:K63)</f>
        <v>53.03</v>
      </c>
      <c r="H63" s="9">
        <f>SUM(J63:K63)</f>
        <v>0</v>
      </c>
      <c r="I63" s="10">
        <v>53.03</v>
      </c>
      <c r="J63" s="32"/>
      <c r="K63" s="33"/>
    </row>
    <row r="64" spans="1:11" ht="20.1" customHeight="1">
      <c r="A64" s="21">
        <v>61</v>
      </c>
      <c r="B64" s="6" t="s">
        <v>11</v>
      </c>
      <c r="C64" s="6">
        <f>YEAR('25-29M'!$D$3)-YEAR(D64)</f>
        <v>36</v>
      </c>
      <c r="D64" s="8">
        <v>29873</v>
      </c>
      <c r="E64" s="8">
        <v>42666</v>
      </c>
      <c r="F64" s="17" t="s">
        <v>255</v>
      </c>
      <c r="G64" s="23">
        <f>SUM(I64:K64)</f>
        <v>53.03</v>
      </c>
      <c r="H64" s="9">
        <f>SUM(J64:K64)</f>
        <v>0</v>
      </c>
      <c r="I64" s="10">
        <v>53.03</v>
      </c>
      <c r="J64" s="32"/>
      <c r="K64" s="33"/>
    </row>
    <row r="65" spans="1:11" ht="20.1" customHeight="1">
      <c r="A65" s="21">
        <v>62</v>
      </c>
      <c r="B65" s="6" t="s">
        <v>11</v>
      </c>
      <c r="C65" s="6">
        <f>YEAR('25-29M'!$D$3)-YEAR(D65)</f>
        <v>38</v>
      </c>
      <c r="D65" s="8">
        <v>29042</v>
      </c>
      <c r="E65" s="8">
        <v>42666</v>
      </c>
      <c r="F65" s="17" t="s">
        <v>262</v>
      </c>
      <c r="G65" s="23">
        <f>SUM(I65:K65)</f>
        <v>33.33</v>
      </c>
      <c r="H65" s="9">
        <f>SUM(J65:K65)</f>
        <v>0</v>
      </c>
      <c r="I65" s="10">
        <v>33.33</v>
      </c>
      <c r="J65" s="32"/>
      <c r="K65" s="33"/>
    </row>
    <row r="66" spans="1:11" ht="20.1" customHeight="1">
      <c r="A66" s="21">
        <v>63</v>
      </c>
      <c r="B66" s="6" t="s">
        <v>11</v>
      </c>
      <c r="C66" s="6">
        <f>YEAR('25-29M'!$D$3)-YEAR(D66)</f>
        <v>39</v>
      </c>
      <c r="D66" s="8">
        <v>28611</v>
      </c>
      <c r="E66" s="8">
        <v>42666</v>
      </c>
      <c r="F66" s="17" t="s">
        <v>267</v>
      </c>
      <c r="G66" s="23">
        <f>SUM(I66:K66)</f>
        <v>33.33</v>
      </c>
      <c r="H66" s="9">
        <f>SUM(J66:K66)</f>
        <v>0</v>
      </c>
      <c r="I66" s="10">
        <v>33.33</v>
      </c>
      <c r="J66" s="32"/>
      <c r="K66" s="33"/>
    </row>
    <row r="67" spans="1:11" ht="20.1" customHeight="1">
      <c r="A67" s="21">
        <v>64</v>
      </c>
      <c r="B67" s="6" t="s">
        <v>3</v>
      </c>
      <c r="C67" s="6">
        <f>YEAR('25-29M'!$D$3)-YEAR(D67)</f>
        <v>37</v>
      </c>
      <c r="D67" s="8">
        <v>29270</v>
      </c>
      <c r="E67" s="8">
        <v>42666</v>
      </c>
      <c r="F67" s="17" t="s">
        <v>259</v>
      </c>
      <c r="G67" s="23">
        <f>SUM(I67:K67)</f>
        <v>33.33</v>
      </c>
      <c r="H67" s="9">
        <f>SUM(J67:K67)</f>
        <v>0</v>
      </c>
      <c r="I67" s="10">
        <v>33.33</v>
      </c>
      <c r="J67" s="32"/>
      <c r="K67" s="33"/>
    </row>
    <row r="68" spans="1:11" ht="20.1" customHeight="1">
      <c r="A68" s="21">
        <v>65</v>
      </c>
      <c r="B68" s="6" t="s">
        <v>4</v>
      </c>
      <c r="C68" s="6">
        <f>YEAR('25-29M'!$D$3)-YEAR(D68)</f>
        <v>35</v>
      </c>
      <c r="D68" s="8">
        <v>30306</v>
      </c>
      <c r="E68" s="8">
        <v>42441</v>
      </c>
      <c r="F68" s="17" t="s">
        <v>109</v>
      </c>
      <c r="G68" s="23">
        <f>SUM(I68:K68)</f>
        <v>33.33</v>
      </c>
      <c r="H68" s="9">
        <f>SUM(J68:K68)</f>
        <v>0</v>
      </c>
      <c r="I68" s="10">
        <v>33.33</v>
      </c>
      <c r="J68" s="32"/>
      <c r="K68" s="33"/>
    </row>
    <row r="69" spans="1:11" ht="20.1" customHeight="1">
      <c r="A69" s="21">
        <v>66</v>
      </c>
      <c r="B69" s="6" t="s">
        <v>4</v>
      </c>
      <c r="C69" s="6">
        <f>YEAR('25-29M'!$D$3)-YEAR(D69)</f>
        <v>37</v>
      </c>
      <c r="D69" s="8">
        <v>29225</v>
      </c>
      <c r="E69" s="8">
        <v>42441</v>
      </c>
      <c r="F69" s="17" t="s">
        <v>142</v>
      </c>
      <c r="G69" s="23">
        <f>SUM(I69:K69)</f>
        <v>33.33</v>
      </c>
      <c r="H69" s="9">
        <f>SUM(J69:K69)</f>
        <v>0</v>
      </c>
      <c r="I69" s="10">
        <v>33.33</v>
      </c>
      <c r="J69" s="32"/>
      <c r="K69" s="33"/>
    </row>
    <row r="70" spans="1:11" ht="20.1" customHeight="1">
      <c r="A70" s="21">
        <v>67</v>
      </c>
      <c r="B70" s="6" t="s">
        <v>3</v>
      </c>
      <c r="C70" s="6">
        <f>YEAR('25-29M'!$D$3)-YEAR(D70)</f>
        <v>38</v>
      </c>
      <c r="D70" s="8">
        <v>29216</v>
      </c>
      <c r="E70" s="8">
        <v>42441</v>
      </c>
      <c r="F70" s="17" t="s">
        <v>136</v>
      </c>
      <c r="G70" s="23">
        <f>SUM(I70:K70)</f>
        <v>33.33</v>
      </c>
      <c r="H70" s="9">
        <f>SUM(J70:K70)</f>
        <v>0</v>
      </c>
      <c r="I70" s="10">
        <v>33.33</v>
      </c>
      <c r="J70" s="32"/>
      <c r="K70" s="33"/>
    </row>
    <row r="71" spans="1:11" ht="20.1" customHeight="1">
      <c r="A71" s="21">
        <v>68</v>
      </c>
      <c r="B71" s="6" t="s">
        <v>4</v>
      </c>
      <c r="C71" s="6">
        <f>YEAR('25-29M'!$D$3)-YEAR(D71)</f>
        <v>39</v>
      </c>
      <c r="D71" s="8">
        <v>28626</v>
      </c>
      <c r="E71" s="8">
        <v>42441</v>
      </c>
      <c r="F71" s="17" t="s">
        <v>133</v>
      </c>
      <c r="G71" s="23">
        <f>SUM(I71:K71)</f>
        <v>33.33</v>
      </c>
      <c r="H71" s="9">
        <f>SUM(J71:K71)</f>
        <v>0</v>
      </c>
      <c r="I71" s="10">
        <v>33.33</v>
      </c>
      <c r="J71" s="32"/>
      <c r="K71" s="33"/>
    </row>
    <row r="72" spans="1:11" ht="20.1" customHeight="1">
      <c r="A72" s="21">
        <v>69</v>
      </c>
      <c r="B72" s="6" t="s">
        <v>4</v>
      </c>
      <c r="C72" s="6">
        <f>YEAR('25-29M'!$D$3)-YEAR(D72)</f>
        <v>35</v>
      </c>
      <c r="D72" s="8">
        <v>30131</v>
      </c>
      <c r="E72" s="8">
        <v>42441</v>
      </c>
      <c r="F72" s="17" t="s">
        <v>111</v>
      </c>
      <c r="G72" s="23">
        <f>SUM(I72:K72)</f>
        <v>33.33</v>
      </c>
      <c r="H72" s="9">
        <f>SUM(J72:K72)</f>
        <v>0</v>
      </c>
      <c r="I72" s="10">
        <v>33.33</v>
      </c>
      <c r="J72" s="32"/>
      <c r="K72" s="33"/>
    </row>
    <row r="73" spans="1:11" ht="20.1" customHeight="1">
      <c r="A73" s="21">
        <v>70</v>
      </c>
      <c r="B73" s="6" t="s">
        <v>4</v>
      </c>
      <c r="C73" s="6">
        <f>YEAR('25-29M'!$D$3)-YEAR(D73)</f>
        <v>36</v>
      </c>
      <c r="D73" s="8">
        <v>29873</v>
      </c>
      <c r="E73" s="8">
        <v>42441</v>
      </c>
      <c r="F73" s="17" t="s">
        <v>139</v>
      </c>
      <c r="G73" s="23">
        <f>SUM(I73:K73)</f>
        <v>33.33</v>
      </c>
      <c r="H73" s="9">
        <f>SUM(J73:K73)</f>
        <v>0</v>
      </c>
      <c r="I73" s="10">
        <v>33.33</v>
      </c>
      <c r="J73" s="32"/>
      <c r="K73" s="33"/>
    </row>
    <row r="74" spans="1:11" ht="20.1" customHeight="1">
      <c r="A74" s="21">
        <v>71</v>
      </c>
      <c r="B74" s="6" t="s">
        <v>11</v>
      </c>
      <c r="C74" s="6">
        <f>YEAR('25-29M'!$D$3)-YEAR(D74)</f>
        <v>39</v>
      </c>
      <c r="D74" s="8">
        <v>28843</v>
      </c>
      <c r="E74" s="8">
        <v>42666</v>
      </c>
      <c r="F74" s="17" t="s">
        <v>263</v>
      </c>
      <c r="G74" s="23">
        <f>SUM(I74:K74)</f>
        <v>33.33</v>
      </c>
      <c r="H74" s="9">
        <f>SUM(J74:K74)</f>
        <v>0</v>
      </c>
      <c r="I74" s="10">
        <v>33.33</v>
      </c>
      <c r="J74" s="32"/>
      <c r="K74" s="33"/>
    </row>
    <row r="75" spans="1:11" ht="20.1" customHeight="1">
      <c r="A75" s="21">
        <v>72</v>
      </c>
      <c r="B75" s="6" t="s">
        <v>11</v>
      </c>
      <c r="C75" s="6">
        <f>YEAR('25-29M'!$D$3)-YEAR(D75)</f>
        <v>39</v>
      </c>
      <c r="D75" s="8">
        <v>28832</v>
      </c>
      <c r="E75" s="8">
        <v>42666</v>
      </c>
      <c r="F75" s="17" t="s">
        <v>265</v>
      </c>
      <c r="G75" s="23">
        <f>SUM(I75:K75)</f>
        <v>33.33</v>
      </c>
      <c r="H75" s="9">
        <f>SUM(J75:K75)</f>
        <v>0</v>
      </c>
      <c r="I75" s="10">
        <v>33.33</v>
      </c>
      <c r="J75" s="32"/>
      <c r="K75" s="33"/>
    </row>
    <row r="76" spans="1:11" ht="20.1" customHeight="1">
      <c r="A76" s="21">
        <v>73</v>
      </c>
      <c r="B76" s="6" t="s">
        <v>4</v>
      </c>
      <c r="C76" s="6">
        <f>YEAR('25-29M'!$D$3)-YEAR(D76)</f>
        <v>36</v>
      </c>
      <c r="D76" s="8">
        <v>29595</v>
      </c>
      <c r="E76" s="8">
        <v>42441</v>
      </c>
      <c r="F76" s="17" t="s">
        <v>135</v>
      </c>
      <c r="G76" s="23">
        <f>SUM(I76:K76)</f>
        <v>33.33</v>
      </c>
      <c r="H76" s="9">
        <f>SUM(J76:K76)</f>
        <v>0</v>
      </c>
      <c r="I76" s="10">
        <v>33.33</v>
      </c>
      <c r="J76" s="32"/>
      <c r="K76" s="33"/>
    </row>
    <row r="77" spans="1:11" ht="20.1" customHeight="1">
      <c r="A77" s="21">
        <v>74</v>
      </c>
      <c r="B77" s="6" t="s">
        <v>11</v>
      </c>
      <c r="C77" s="6">
        <f>YEAR('25-29M'!$D$3)-YEAR(D77)</f>
        <v>37</v>
      </c>
      <c r="D77" s="8">
        <v>29478</v>
      </c>
      <c r="E77" s="8">
        <v>42666</v>
      </c>
      <c r="F77" s="17" t="s">
        <v>268</v>
      </c>
      <c r="G77" s="23">
        <f>SUM(I77:K77)</f>
        <v>33.33</v>
      </c>
      <c r="H77" s="9">
        <f>SUM(J77:K77)</f>
        <v>0</v>
      </c>
      <c r="I77" s="10">
        <v>33.33</v>
      </c>
      <c r="J77" s="32"/>
      <c r="K77" s="33"/>
    </row>
    <row r="78" spans="1:11" ht="20.1" customHeight="1">
      <c r="A78" s="21">
        <v>75</v>
      </c>
      <c r="B78" s="6" t="s">
        <v>11</v>
      </c>
      <c r="C78" s="6">
        <f>YEAR('25-29M'!$D$3)-YEAR(D78)</f>
        <v>36</v>
      </c>
      <c r="D78" s="8">
        <v>29749</v>
      </c>
      <c r="E78" s="8">
        <v>42666</v>
      </c>
      <c r="F78" s="17" t="s">
        <v>266</v>
      </c>
      <c r="G78" s="23">
        <f>SUM(I78:K78)</f>
        <v>33.33</v>
      </c>
      <c r="H78" s="9">
        <f>SUM(J78:K78)</f>
        <v>0</v>
      </c>
      <c r="I78" s="10">
        <v>33.33</v>
      </c>
      <c r="J78" s="32"/>
      <c r="K78" s="33"/>
    </row>
    <row r="79" spans="1:11" ht="20.1" customHeight="1">
      <c r="A79" s="21">
        <v>76</v>
      </c>
      <c r="B79" s="6" t="s">
        <v>11</v>
      </c>
      <c r="C79" s="6">
        <f>YEAR('25-29M'!$D$3)-YEAR(D79)</f>
        <v>37</v>
      </c>
      <c r="D79" s="8">
        <v>29290</v>
      </c>
      <c r="E79" s="8">
        <v>42666</v>
      </c>
      <c r="F79" s="17" t="s">
        <v>261</v>
      </c>
      <c r="G79" s="23">
        <f>SUM(I79:K79)</f>
        <v>33.33</v>
      </c>
      <c r="H79" s="9">
        <f>SUM(J79:K79)</f>
        <v>0</v>
      </c>
      <c r="I79" s="10">
        <v>33.33</v>
      </c>
      <c r="J79" s="32"/>
      <c r="K79" s="33"/>
    </row>
    <row r="80" spans="1:11" ht="20.1" customHeight="1">
      <c r="A80" s="21">
        <v>77</v>
      </c>
      <c r="B80" s="6" t="s">
        <v>11</v>
      </c>
      <c r="C80" s="6">
        <f>YEAR('25-29M'!$D$3)-YEAR(D80)</f>
        <v>39</v>
      </c>
      <c r="D80" s="8">
        <v>28608</v>
      </c>
      <c r="E80" s="8">
        <v>42666</v>
      </c>
      <c r="F80" s="17" t="s">
        <v>257</v>
      </c>
      <c r="G80" s="23">
        <f>SUM(I80:K80)</f>
        <v>33.33</v>
      </c>
      <c r="H80" s="9">
        <f>SUM(J80:K80)</f>
        <v>0</v>
      </c>
      <c r="I80" s="10">
        <v>33.33</v>
      </c>
      <c r="J80" s="32"/>
      <c r="K80" s="33"/>
    </row>
    <row r="81" spans="1:11" ht="20.1" customHeight="1">
      <c r="A81" s="21">
        <v>78</v>
      </c>
      <c r="B81" s="6" t="s">
        <v>2</v>
      </c>
      <c r="C81" s="6">
        <f>YEAR('25-29M'!$D$3)-YEAR(D81)</f>
        <v>37</v>
      </c>
      <c r="D81" s="8">
        <v>29422</v>
      </c>
      <c r="E81" s="8">
        <v>42441</v>
      </c>
      <c r="F81" s="17" t="s">
        <v>137</v>
      </c>
      <c r="G81" s="23">
        <f>SUM(I81:K81)</f>
        <v>33.33</v>
      </c>
      <c r="H81" s="9">
        <f>SUM(J81:K81)</f>
        <v>0</v>
      </c>
      <c r="I81" s="10">
        <v>33.33</v>
      </c>
      <c r="J81" s="32"/>
      <c r="K81" s="33"/>
    </row>
    <row r="82" spans="1:11" ht="20.1" customHeight="1">
      <c r="A82" s="21">
        <v>79</v>
      </c>
      <c r="B82" s="6" t="s">
        <v>6</v>
      </c>
      <c r="C82" s="6">
        <f>YEAR('25-29M'!$D$3)-YEAR(D82)</f>
        <v>37</v>
      </c>
      <c r="D82" s="8">
        <v>29473</v>
      </c>
      <c r="E82" s="8">
        <v>42441</v>
      </c>
      <c r="F82" s="17" t="s">
        <v>138</v>
      </c>
      <c r="G82" s="23">
        <f>SUM(I82:K82)</f>
        <v>33.33</v>
      </c>
      <c r="H82" s="9">
        <f>SUM(J82:K82)</f>
        <v>0</v>
      </c>
      <c r="I82" s="10">
        <v>33.33</v>
      </c>
      <c r="J82" s="32"/>
      <c r="K82" s="33"/>
    </row>
    <row r="83" spans="1:11" ht="20.1" customHeight="1">
      <c r="A83" s="21">
        <v>80</v>
      </c>
      <c r="B83" s="6" t="s">
        <v>4</v>
      </c>
      <c r="C83" s="6">
        <f>YEAR('25-29M'!$D$3)-YEAR(D83)</f>
        <v>35</v>
      </c>
      <c r="D83" s="8">
        <v>30052</v>
      </c>
      <c r="E83" s="8">
        <v>42441</v>
      </c>
      <c r="F83" s="17" t="s">
        <v>47</v>
      </c>
      <c r="G83" s="23">
        <f>SUM(I83:K83)</f>
        <v>33.33</v>
      </c>
      <c r="H83" s="9">
        <f>SUM(J83:K83)</f>
        <v>0</v>
      </c>
      <c r="I83" s="10">
        <v>33.33</v>
      </c>
      <c r="J83" s="32"/>
      <c r="K83" s="33"/>
    </row>
    <row r="84" spans="1:11" ht="20.1" customHeight="1">
      <c r="A84" s="21">
        <v>81</v>
      </c>
      <c r="B84" s="6" t="s">
        <v>12</v>
      </c>
      <c r="C84" s="6">
        <f>YEAR('25-29M'!$D$3)-YEAR(D84)</f>
        <v>36</v>
      </c>
      <c r="D84" s="8">
        <v>29615</v>
      </c>
      <c r="E84" s="8">
        <v>42666</v>
      </c>
      <c r="F84" s="17" t="s">
        <v>264</v>
      </c>
      <c r="G84" s="23">
        <f>SUM(I84:K84)</f>
        <v>33.33</v>
      </c>
      <c r="H84" s="9">
        <f>SUM(J84:K84)</f>
        <v>0</v>
      </c>
      <c r="I84" s="10">
        <v>33.33</v>
      </c>
      <c r="J84" s="32"/>
      <c r="K84" s="33"/>
    </row>
    <row r="85" spans="1:11" ht="20.1" customHeight="1">
      <c r="A85" s="21">
        <v>82</v>
      </c>
      <c r="B85" s="6" t="s">
        <v>11</v>
      </c>
      <c r="C85" s="6">
        <f>YEAR('25-29M'!$D$3)-YEAR(D85)</f>
        <v>37</v>
      </c>
      <c r="D85" s="8">
        <v>29261</v>
      </c>
      <c r="E85" s="8">
        <v>42666</v>
      </c>
      <c r="F85" s="17" t="s">
        <v>256</v>
      </c>
      <c r="G85" s="23">
        <f>SUM(I85:K85)</f>
        <v>33.33</v>
      </c>
      <c r="H85" s="9">
        <f>SUM(J85:K85)</f>
        <v>0</v>
      </c>
      <c r="I85" s="10">
        <v>33.33</v>
      </c>
      <c r="J85" s="32"/>
      <c r="K85" s="33"/>
    </row>
    <row r="86" spans="1:11" ht="20.1" customHeight="1">
      <c r="A86" s="21">
        <v>83</v>
      </c>
      <c r="B86" s="6" t="s">
        <v>11</v>
      </c>
      <c r="C86" s="6">
        <f>YEAR('25-29M'!$D$3)-YEAR(D86)</f>
        <v>38</v>
      </c>
      <c r="D86" s="8">
        <v>29173</v>
      </c>
      <c r="E86" s="8">
        <v>42666</v>
      </c>
      <c r="F86" s="17" t="s">
        <v>258</v>
      </c>
      <c r="G86" s="23">
        <f>SUM(I86:K86)</f>
        <v>33.33</v>
      </c>
      <c r="H86" s="9">
        <f>SUM(J86:K86)</f>
        <v>0</v>
      </c>
      <c r="I86" s="10">
        <v>33.33</v>
      </c>
      <c r="J86" s="32"/>
      <c r="K86" s="33"/>
    </row>
    <row r="87" spans="1:11" ht="20.1" customHeight="1">
      <c r="A87" s="21">
        <v>84</v>
      </c>
      <c r="B87" s="6" t="s">
        <v>4</v>
      </c>
      <c r="C87" s="6">
        <f>YEAR('25-29M'!$D$3)-YEAR(D87)</f>
        <v>35</v>
      </c>
      <c r="D87" s="8">
        <v>30055</v>
      </c>
      <c r="E87" s="8">
        <v>42441</v>
      </c>
      <c r="F87" s="17" t="s">
        <v>116</v>
      </c>
      <c r="G87" s="23">
        <f>SUM(I87:K87)</f>
        <v>33.3</v>
      </c>
      <c r="H87" s="9">
        <f>SUM(J87:K87)</f>
        <v>0</v>
      </c>
      <c r="I87" s="10">
        <v>33.3</v>
      </c>
      <c r="J87" s="32"/>
      <c r="K87" s="33"/>
    </row>
    <row r="88" spans="1:11" ht="20.1" customHeight="1">
      <c r="A88" s="21">
        <v>85</v>
      </c>
      <c r="B88" s="6" t="s">
        <v>11</v>
      </c>
      <c r="C88" s="6">
        <f>YEAR('25-29M'!$D$3)-YEAR(D88)</f>
        <v>38</v>
      </c>
      <c r="D88" s="8">
        <v>29179</v>
      </c>
      <c r="E88" s="8">
        <v>42666</v>
      </c>
      <c r="F88" s="17" t="s">
        <v>260</v>
      </c>
      <c r="G88" s="23">
        <f>SUM(I88:K88)</f>
        <v>33.3</v>
      </c>
      <c r="H88" s="9">
        <f>SUM(J88:K88)</f>
        <v>0</v>
      </c>
      <c r="I88" s="10">
        <v>33.3</v>
      </c>
      <c r="J88" s="32"/>
      <c r="K88" s="33"/>
    </row>
    <row r="89" spans="1:11" ht="20.1" customHeight="1" hidden="1">
      <c r="A89" s="21">
        <v>16</v>
      </c>
      <c r="B89" s="22" t="s">
        <v>4</v>
      </c>
      <c r="C89" s="22">
        <f>YEAR('25-29M'!$D$3)-YEAR(D89)</f>
        <v>37</v>
      </c>
      <c r="D89" s="8">
        <v>29304</v>
      </c>
      <c r="E89" s="8">
        <v>42819</v>
      </c>
      <c r="F89" s="17" t="s">
        <v>351</v>
      </c>
      <c r="G89" s="23">
        <f>SUM(I89:K89)</f>
        <v>0</v>
      </c>
      <c r="H89" s="9">
        <f>SUM(J89:K89)</f>
        <v>0</v>
      </c>
      <c r="I89" s="10"/>
      <c r="J89" s="32"/>
      <c r="K89" s="34"/>
    </row>
  </sheetData>
  <mergeCells count="8">
    <mergeCell ref="K2:K3"/>
    <mergeCell ref="A1:K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LimaCampos</cp:lastModifiedBy>
  <cp:lastPrinted>2011-03-31T11:55:16Z</cp:lastPrinted>
  <dcterms:created xsi:type="dcterms:W3CDTF">2008-09-04T00:58:25Z</dcterms:created>
  <dcterms:modified xsi:type="dcterms:W3CDTF">2017-12-07T18:24:15Z</dcterms:modified>
  <cp:category/>
  <cp:version/>
  <cp:contentType/>
  <cp:contentStatus/>
</cp:coreProperties>
</file>