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11" activeTab="0"/>
  </bookViews>
  <sheets>
    <sheet name="Elite M" sheetId="1" r:id="rId1"/>
    <sheet name="Elite F" sheetId="2" r:id="rId2"/>
    <sheet name="Sub23 M" sheetId="3" r:id="rId3"/>
    <sheet name="Sub23 F" sheetId="4" r:id="rId4"/>
    <sheet name="Junior M" sheetId="5" r:id="rId5"/>
    <sheet name="Junior F" sheetId="6" r:id="rId6"/>
    <sheet name="16-17M" sheetId="7" r:id="rId7"/>
    <sheet name="16-17F" sheetId="8" r:id="rId8"/>
    <sheet name="18-19M" sheetId="9" r:id="rId9"/>
    <sheet name="18-19F" sheetId="10" r:id="rId10"/>
    <sheet name="20-24M" sheetId="11" r:id="rId11"/>
    <sheet name="20-24F" sheetId="12" r:id="rId12"/>
    <sheet name="25-29M" sheetId="13" r:id="rId13"/>
    <sheet name="25-29F" sheetId="14" r:id="rId14"/>
    <sheet name="30-34M" sheetId="15" r:id="rId15"/>
    <sheet name="30-34F" sheetId="16" r:id="rId16"/>
    <sheet name="35-39M" sheetId="17" r:id="rId17"/>
    <sheet name="35-39F" sheetId="18" r:id="rId18"/>
    <sheet name="40-44M" sheetId="19" r:id="rId19"/>
    <sheet name="40-44F" sheetId="20" r:id="rId20"/>
    <sheet name="45-49M" sheetId="21" r:id="rId21"/>
    <sheet name="45-49F" sheetId="22" r:id="rId22"/>
    <sheet name="50-54M" sheetId="23" r:id="rId23"/>
    <sheet name="50-54F" sheetId="24" r:id="rId24"/>
    <sheet name="55-59M" sheetId="25" r:id="rId25"/>
    <sheet name="55-59F" sheetId="26" r:id="rId26"/>
    <sheet name="60-64M" sheetId="27" r:id="rId27"/>
    <sheet name="60-64F" sheetId="28" r:id="rId28"/>
    <sheet name="65-69M" sheetId="29" r:id="rId29"/>
    <sheet name="75-79M" sheetId="30" r:id="rId30"/>
  </sheets>
  <definedNames/>
  <calcPr fullCalcOnLoad="1"/>
</workbook>
</file>

<file path=xl/sharedStrings.xml><?xml version="1.0" encoding="utf-8"?>
<sst xmlns="http://schemas.openxmlformats.org/spreadsheetml/2006/main" count="1230" uniqueCount="458">
  <si>
    <t>SC</t>
  </si>
  <si>
    <t>DF</t>
  </si>
  <si>
    <t>PB</t>
  </si>
  <si>
    <t>RJ</t>
  </si>
  <si>
    <t>CE</t>
  </si>
  <si>
    <t>SP</t>
  </si>
  <si>
    <t>AM</t>
  </si>
  <si>
    <t>PE</t>
  </si>
  <si>
    <t>PR</t>
  </si>
  <si>
    <t>BA</t>
  </si>
  <si>
    <t>ES</t>
  </si>
  <si>
    <t>SE</t>
  </si>
  <si>
    <t>RN</t>
  </si>
  <si>
    <t>ALDO FERREIRA NETO</t>
  </si>
  <si>
    <t>GO</t>
  </si>
  <si>
    <t>BONIECK DE SOUZA CLEMENTE</t>
  </si>
  <si>
    <t>VICTOR DE ALBUQUERQUE LIMA</t>
  </si>
  <si>
    <t>MG</t>
  </si>
  <si>
    <t>RENATO ALVES PEDROSA</t>
  </si>
  <si>
    <t>MT</t>
  </si>
  <si>
    <t>RS</t>
  </si>
  <si>
    <t>PI</t>
  </si>
  <si>
    <t>WALTER BAPTISTA CORDEIRO NETTO</t>
  </si>
  <si>
    <t>MANOEL ALBERTO LOPES DIAS</t>
  </si>
  <si>
    <t>Posição</t>
  </si>
  <si>
    <t>Idade</t>
  </si>
  <si>
    <t>Data de Nascimento</t>
  </si>
  <si>
    <t>Último resultado</t>
  </si>
  <si>
    <t>Nome</t>
  </si>
  <si>
    <t>Pontos</t>
  </si>
  <si>
    <t>Pontos 2016</t>
  </si>
  <si>
    <t>Pontos 2015</t>
  </si>
  <si>
    <t>Campeonato Mundial</t>
  </si>
  <si>
    <t>ÚLTIMA ATUALIZAÇÃO</t>
  </si>
  <si>
    <t xml:space="preserve">Federação </t>
  </si>
  <si>
    <t>LUCAS RAFAEL DE SOUSA DUARTE</t>
  </si>
  <si>
    <t>SERGIO COZZETTI BERTOLDI DE SOUZA</t>
  </si>
  <si>
    <t>ANDRE LUIZ WOITECH HECKSHER</t>
  </si>
  <si>
    <t>MARCIA REGINA DA SILVA PEDRINI</t>
  </si>
  <si>
    <t>LUCAS COELHO DIAS RIBEIRO</t>
  </si>
  <si>
    <t>MATHEUS SEIXAS MENDES</t>
  </si>
  <si>
    <t>YAGO RODRIGUES SANTOS ALVES</t>
  </si>
  <si>
    <t>MATHEUS LEANDRO DE SOUZA</t>
  </si>
  <si>
    <t>LUANA FEDER CAMPOS</t>
  </si>
  <si>
    <t>NATASHA MENDES DA COSTA</t>
  </si>
  <si>
    <t>HANNAH ROSA DA SILVA MOTA</t>
  </si>
  <si>
    <t>RO</t>
  </si>
  <si>
    <t>LUIS FERNANDO CLAUDIO DA SILVA</t>
  </si>
  <si>
    <t>ICARO RODRIGUES DA SILVA MELO</t>
  </si>
  <si>
    <t>RAMON MAURICIO PEREIRA DA COSTA</t>
  </si>
  <si>
    <t>PABLO HENRIQUE DE BARROS</t>
  </si>
  <si>
    <t>JOSY ARCEGA TORRES</t>
  </si>
  <si>
    <t>JESSICA VIRGINIO RODRIGUES</t>
  </si>
  <si>
    <t>LILIANE CRISTINA LICHESKI</t>
  </si>
  <si>
    <t>LUCAS SATHLER</t>
  </si>
  <si>
    <t>MATHEUS FERREIRA DE CAMPOS</t>
  </si>
  <si>
    <t>BERNARDO JUNG LENCIONI</t>
  </si>
  <si>
    <t>TAMYRES ALVES DOMINGOS</t>
  </si>
  <si>
    <t>DANIELA SOUZA DA PAZ</t>
  </si>
  <si>
    <t>ROMULO IGOR AZEVEDO DOS SANTOS</t>
  </si>
  <si>
    <t>FERNANDO HENRIQUE B. DE OLIVEIRA</t>
  </si>
  <si>
    <t>LUCAS MALTEZ PEREIRA</t>
  </si>
  <si>
    <t>DYNALMO ANTONIO DE SOUZA</t>
  </si>
  <si>
    <t>JOSE DIEGO SOARES CORREA</t>
  </si>
  <si>
    <t>THIAGO DE SOUZA CALDAS</t>
  </si>
  <si>
    <t>RAFAEL ARAGAO QUEIROZ DE FREITAS</t>
  </si>
  <si>
    <t>LUCIO RODRIGO SOARES DOS SANTOS</t>
  </si>
  <si>
    <t>MATHEUS CHARCHAR FROES</t>
  </si>
  <si>
    <t>JUAN ALBERTO WISNIEWSKI</t>
  </si>
  <si>
    <t>ALESSANDRO FRIZZERA BAUMGARTEN</t>
  </si>
  <si>
    <t>ARTHUR EMILIO DE ARAUJO</t>
  </si>
  <si>
    <t>DIEGO QUEIROZ ROCHA DA COSTA</t>
  </si>
  <si>
    <t>PEDRO HENRIQUE CUPELLO BERNARDO</t>
  </si>
  <si>
    <t>THAINA GRANDINETTI GOUVEA CONDE</t>
  </si>
  <si>
    <t>DANIELA ONGARATTO</t>
  </si>
  <si>
    <t>ADRIANA MEIRA PINTO COELHO</t>
  </si>
  <si>
    <t>BRUNA ELISABETH LOPES GUEIROS</t>
  </si>
  <si>
    <t>LEONARDO RODRIGUES</t>
  </si>
  <si>
    <t>WAGNER DA CUNHA WEBER</t>
  </si>
  <si>
    <t>UILIAM JONATAN CORREA</t>
  </si>
  <si>
    <t>MURILO DARAHEM KOHN BREDARIOL</t>
  </si>
  <si>
    <t>LUCAS REIS DA SILVA</t>
  </si>
  <si>
    <t>ANDRE LUIZ DE SOUSA FALBO</t>
  </si>
  <si>
    <t>AECIO OLIVEIRA SANTOS</t>
  </si>
  <si>
    <t>MARISOL DE CASSIA P. F. PEREIRA</t>
  </si>
  <si>
    <t>HELLEN LIMA FANTE</t>
  </si>
  <si>
    <t>DORIS CONCI DE SOUZA GOMES</t>
  </si>
  <si>
    <t>AGATHA BOLZAN PASETTI</t>
  </si>
  <si>
    <t>SARA SANTANA AHUMADA</t>
  </si>
  <si>
    <t>GUSTAVO MARQUES TERRA</t>
  </si>
  <si>
    <t>EMILIO KERBER FILHO</t>
  </si>
  <si>
    <t>IRION SERAFIM DE SOUZA FILHO</t>
  </si>
  <si>
    <t>LEANDRO DE CARVALHO PINTO</t>
  </si>
  <si>
    <t>JOAO RICARDO DE CAMARGO SILVA</t>
  </si>
  <si>
    <t>ANTONIO CARLOS DE AZEVEDO PESSOA</t>
  </si>
  <si>
    <t>EMILY LOTERIO BARCELOS MACIEL</t>
  </si>
  <si>
    <t>LILA TAVARES</t>
  </si>
  <si>
    <t>FABIOLA DE SOUSA SOBRAL</t>
  </si>
  <si>
    <t>LEANDRO ROBERTO FERREIRA</t>
  </si>
  <si>
    <t>DANIEL ANTONIO DE OLIVEIRA</t>
  </si>
  <si>
    <t>RALF DIAZ ALENCAR DE MELO</t>
  </si>
  <si>
    <t>JULIANA DE SOUZA LIMA SOMMER</t>
  </si>
  <si>
    <t>MARCIA CRISTINE DIAS WILLY</t>
  </si>
  <si>
    <t>VIRGINIA MANSANARES GIACON</t>
  </si>
  <si>
    <t>FABIO MOREIRA DA SILVA</t>
  </si>
  <si>
    <t>JOSE EWERTON LEOCADIO DE SANTANA</t>
  </si>
  <si>
    <t>JOAO PEREIRA DE OLIVEIRA</t>
  </si>
  <si>
    <t>RICARDO DE CARVALHO REGO</t>
  </si>
  <si>
    <t>PAULO SERGIO ROSA COSTA</t>
  </si>
  <si>
    <t>EDUARDO SHIGUERO SAKAGUTI</t>
  </si>
  <si>
    <t>MARCOS ANTONIO DA SILVA</t>
  </si>
  <si>
    <t>SERGIO FARIAS RIBEIRO</t>
  </si>
  <si>
    <t>ROMERO DANTAS MAIA</t>
  </si>
  <si>
    <t>JOSE HEITOR PIEDADE DA SILVA</t>
  </si>
  <si>
    <t>LEONARDO MUNIZ CARNEIRO</t>
  </si>
  <si>
    <t>SEBASTIAO DUARTE XAVIER JUNIOR</t>
  </si>
  <si>
    <t>ELIZABETE AVILA ALVARES</t>
  </si>
  <si>
    <t>EDILEIDE CABRAL</t>
  </si>
  <si>
    <t>AVELINO MARQUES ALVES</t>
  </si>
  <si>
    <t>ANTONIO CARLOS DA SILVA SANTOS</t>
  </si>
  <si>
    <t>JOSE CARLOS FERNANDES TAVARES</t>
  </si>
  <si>
    <t>ROBERTO DINIZ VINAGRE</t>
  </si>
  <si>
    <t>SILVIO LUIZ RANGEL HOLDERBAUM</t>
  </si>
  <si>
    <t>RANKING BRASILEIRO DE AQUATHLON - ELITE MASCULINA</t>
  </si>
  <si>
    <t>EDUARDO ALTIERI BERETTA</t>
  </si>
  <si>
    <t>HILTON COUTINHO DA SILVA JR</t>
  </si>
  <si>
    <t>ANTONIO MANSSUR FILHO</t>
  </si>
  <si>
    <t>MATHEUS DE SOUZA DINIZ</t>
  </si>
  <si>
    <t>RICARDO MOISES CARDOSO DA SILVA</t>
  </si>
  <si>
    <t>ADEMIR PAULINO</t>
  </si>
  <si>
    <t>LUIZ FRANCISCO DE PAIVA FERREIRA</t>
  </si>
  <si>
    <t>Campeonato Brasileiro Aquathlon - 1a Etapa</t>
  </si>
  <si>
    <t>Campeonato Brasileiro Aquathlon - 2a Etapa</t>
  </si>
  <si>
    <t>WESLEY REBOUÇAS MATOS</t>
  </si>
  <si>
    <t>ANTÔNIO MARCOS</t>
  </si>
  <si>
    <t>BRUNO MATHEUS</t>
  </si>
  <si>
    <t>RAFEL FONSECA</t>
  </si>
  <si>
    <t>EDUARDO GONZALES</t>
  </si>
  <si>
    <t>JOSE EDSON VITORINO DE SOUSA</t>
  </si>
  <si>
    <t>ADRIANO PEDRO DE ARAÚJO</t>
  </si>
  <si>
    <t>PAULO VITOR MENDES DA COSTA</t>
  </si>
  <si>
    <t>RANKING BRASILEIRO DE AQUATHLON - ELITE FEMININA</t>
  </si>
  <si>
    <t>JESSICA NATALIA SANTOS</t>
  </si>
  <si>
    <t>STEPHANIE MULDER PERRONE</t>
  </si>
  <si>
    <t>PRISCILA DA SILVA ROCHA</t>
  </si>
  <si>
    <t>RANKING BRASILEIRO DE AQUATHLON - SUB23 MASCULINA</t>
  </si>
  <si>
    <t>ROMULO SAVIO M. DE MENEZES</t>
  </si>
  <si>
    <t>ELIGIO BRENDO F. TELECIRO</t>
  </si>
  <si>
    <t>KAUE WILLY</t>
  </si>
  <si>
    <t>FELIPE BIANCHI GONÇALVES</t>
  </si>
  <si>
    <t>PEDRO APUD</t>
  </si>
  <si>
    <t>NATANAEL SOUZA SALES</t>
  </si>
  <si>
    <t>RANKING BRASILEIRO DE AQUATHLON - SUB23 FEMININA</t>
  </si>
  <si>
    <t>PAULA ROBERTA M. C. DE LIMA BATISTA</t>
  </si>
  <si>
    <t>RANKING BRASILEIRO DE AQUATHLON - JUNIOR MASCULINA</t>
  </si>
  <si>
    <t>ANDRE LUIZ PEREIRA DE ALBUQUERQUE</t>
  </si>
  <si>
    <t>PEDRO SILVA Y NUNES MOREIRA</t>
  </si>
  <si>
    <t>LUCAS COSTA ARSLANIAN</t>
  </si>
  <si>
    <t>JOÃO VITOR JOSÉ</t>
  </si>
  <si>
    <t>MIGUEL LOPES HIDALGO</t>
  </si>
  <si>
    <t>ARLAN DOS SANTOS FRANKLIN MENDES</t>
  </si>
  <si>
    <t>THOMAS DAVI SCHUTZER CASTELLANI</t>
  </si>
  <si>
    <t>FILIPE DOS SANTOS SILVA</t>
  </si>
  <si>
    <t>TO</t>
  </si>
  <si>
    <t>YURE SANTOS COSTA LACERDA</t>
  </si>
  <si>
    <t>VINICIUS MERCALDI MUNHOZ</t>
  </si>
  <si>
    <t>BRUNO DE ANDRADE VIEIRA</t>
  </si>
  <si>
    <t>HUGO LEÃO DIAS</t>
  </si>
  <si>
    <t>BRENO EDUARDO SOBEZAK KUCEKI</t>
  </si>
  <si>
    <t>JOÃO VITOR CORDEIRO BORBA</t>
  </si>
  <si>
    <t>RICHARDSON PERICLES SOUSA SILVA</t>
  </si>
  <si>
    <t>ANDRE CARLOS SOUSA SALES</t>
  </si>
  <si>
    <t>JOÃO ROBERTO GOMES DOMINGUES DA SILVA</t>
  </si>
  <si>
    <t>EDILSON GEOVANE ARAUJO BRIDAROLI</t>
  </si>
  <si>
    <t>OTHON MATHEUS O. MARQUES DA COSTA</t>
  </si>
  <si>
    <t>ALYSON DE LUCAS ALVES GALERA</t>
  </si>
  <si>
    <t>RANKING BRASILEIRO DE AQUATHLON - JUNIOR FEMININO</t>
  </si>
  <si>
    <t>TAYNARA BONETTI DA SILVEIRA</t>
  </si>
  <si>
    <t>BARBARA JULIANA DOS SANTOS</t>
  </si>
  <si>
    <t>BEATRIZ DUMET AGUIAR</t>
  </si>
  <si>
    <t>BIANCA EVELYN DE MORAES DANTAS</t>
  </si>
  <si>
    <t>LUMA GUILLEN</t>
  </si>
  <si>
    <t>ELLEN PASSOS MAZZEI DE SOUZA</t>
  </si>
  <si>
    <t>MARIA FERNANDA FORTI TINELLI</t>
  </si>
  <si>
    <t>VITORIA DE CAMARGO MARTINS</t>
  </si>
  <si>
    <t>AGATHA BAUMANN CUNHA</t>
  </si>
  <si>
    <t>RANKING BRASILEIRO DE AQUATHLON -16/17 MASCULINA</t>
  </si>
  <si>
    <t>HEITOR BRANDINO DE ALENCAR PATON</t>
  </si>
  <si>
    <t>MARCOS BRUNNO AS LEITAO COSTA</t>
  </si>
  <si>
    <t xml:space="preserve">RAMON FERREIRA RAYMUNDO </t>
  </si>
  <si>
    <t>THOR DRUMOND LEAL MENEZES</t>
  </si>
  <si>
    <t>THOMAS LUEBKE VILAS BOAS</t>
  </si>
  <si>
    <t>RAUL PEREIRA COLONETTI</t>
  </si>
  <si>
    <t>RANKING BRASILEIRO DE AQUATHLON -18/19 MASCULINA</t>
  </si>
  <si>
    <t>GABRIEL NUMER HENRIQUES</t>
  </si>
  <si>
    <t>MARCELO LACERDA BARRETO</t>
  </si>
  <si>
    <t>JUWAN VICTOR SOUSA FERREIRA</t>
  </si>
  <si>
    <t>FELIPE POLESI MINUTTI</t>
  </si>
  <si>
    <t>RAIMUNDO IVAN DE SOUZA FILHO</t>
  </si>
  <si>
    <t>JOAN GABRIEL SARAIVA DE ARAUJO</t>
  </si>
  <si>
    <t>VINICIUS MARTINS DA ROCHA</t>
  </si>
  <si>
    <t>CARLOS HENRIQUE ROBERTO CRISTALLI</t>
  </si>
  <si>
    <t>PEDRO HUMBERTO CAMPANHARO LAGARES</t>
  </si>
  <si>
    <t>MATHEUS VINICIUS SILVEIRA DE OLIVEIRA</t>
  </si>
  <si>
    <t>GILDEON MAGNO DA SILVA</t>
  </si>
  <si>
    <t>RANKING BRASILEIRO DE AQUATHLON -16/17 FEMININA</t>
  </si>
  <si>
    <t>LUISA MARILLAC ROCHA MARTINS</t>
  </si>
  <si>
    <t>WENDERLLY DAYANE GOMES DA SILVA</t>
  </si>
  <si>
    <t>NATASHA PEREIRA DA SILVA</t>
  </si>
  <si>
    <t>FRANCISCA ANDREZA FROTA JUSTINO</t>
  </si>
  <si>
    <t>JULIA SUZANA DE MEIRA</t>
  </si>
  <si>
    <t>ARTHUR AZEVEDO DOS SANTOS</t>
  </si>
  <si>
    <t>ANTONIO MARCOS DA SILVA SOUZA</t>
  </si>
  <si>
    <t>PEDRO HENRIQUE GOMES FERREIRA</t>
  </si>
  <si>
    <t>ALEX PESSOA DA SILVA</t>
  </si>
  <si>
    <t>RANKING BRASILEIRO DE AQUATHLON -18/19 FEMININA</t>
  </si>
  <si>
    <t>GREYCE ANY SOUSA MATEUS</t>
  </si>
  <si>
    <t>MARCELA VELLOSO DE LUCCA</t>
  </si>
  <si>
    <t>RANKING BRASILEIRO DE AQUATHLON -20/24 MASCULINA</t>
  </si>
  <si>
    <t>DANILO DOS SANTOS LIMA</t>
  </si>
  <si>
    <t>VICTOR MATHEUS DA ROCHA</t>
  </si>
  <si>
    <t>JUCIELDES PEREIRA NOGUEIRA</t>
  </si>
  <si>
    <t>DIOGO AUGUSTO FREITAS C DOS SANTOS</t>
  </si>
  <si>
    <t>FRANCISCO YURI DIAS PINHO</t>
  </si>
  <si>
    <t>IAGO MELO RIBEIRO</t>
  </si>
  <si>
    <t>OLAVO LIMA AGUETONI</t>
  </si>
  <si>
    <t>RANKING BRASILEIRO DE AQUATHLON -20/24 FEMININA</t>
  </si>
  <si>
    <t>YASMIN DE CAMARGO MARTINS</t>
  </si>
  <si>
    <t>VIVIAN ALVES CANUTO</t>
  </si>
  <si>
    <t>GABRIELA MAROSTICA DE OLIVEIRA</t>
  </si>
  <si>
    <t>PAOLA SAYURI UEMURA DE SIQUEIRA</t>
  </si>
  <si>
    <t>RANKING BRASILEIRO DE AQUATHLON -25/29 MASCULINA</t>
  </si>
  <si>
    <t>FLAVIO CARDOZO DE ALB. FILHO</t>
  </si>
  <si>
    <t>ERICO HAUAJI ZACARIAS</t>
  </si>
  <si>
    <t>GABRIEL PIMENTA DE OLIVEIRA</t>
  </si>
  <si>
    <t>DIEGO DUNZER</t>
  </si>
  <si>
    <t>RANKING BRASILEIRO DE AQUATHLON -30/34 MASCULINA</t>
  </si>
  <si>
    <t>ANDRE VINICIUS DA SILVA</t>
  </si>
  <si>
    <t>JEFFERSON LUIZ DE BRITO FERREIRA</t>
  </si>
  <si>
    <t>FRANCISCO ROMULO NASCIMENTO PARENTE</t>
  </si>
  <si>
    <t>TIAGO LIMA DA SILVEIRA</t>
  </si>
  <si>
    <t>JOAO PAULO FERNANDES DOS REIS</t>
  </si>
  <si>
    <t>RANKING BRASILEIRO DE AQUATHLON -25/29 FEMININO</t>
  </si>
  <si>
    <t>RANKING BRASILEIRO DE AQUATHLON -30/34 FEMININO</t>
  </si>
  <si>
    <t>ANA RAQUEL MONTENEGRO BATISTA LINS</t>
  </si>
  <si>
    <t>JULIANA RODRIGUES</t>
  </si>
  <si>
    <t xml:space="preserve">ALAN RODRIGO SIQUEIRA </t>
  </si>
  <si>
    <t>RICARDO JESUS COUTINHO</t>
  </si>
  <si>
    <t>HENRIQUE GABRIEL FERREIRA CORTE</t>
  </si>
  <si>
    <t>JOAO DE SOUZA CARDOZO</t>
  </si>
  <si>
    <t>ITAMAR CRUZ CRISOSTOMO</t>
  </si>
  <si>
    <t>VINICIUS BARBOSA DIAS</t>
  </si>
  <si>
    <t>RODRIGO ASSEF FERREIRA</t>
  </si>
  <si>
    <t>RANKING BRASILEIRO DE AQUATHLON -35/39 MASCULINA</t>
  </si>
  <si>
    <t>JOSE ROBERTO BRASIL DE ARAUJO</t>
  </si>
  <si>
    <t>LEANDRO MONTEIRO Z SAMMOUR ESTEVES</t>
  </si>
  <si>
    <t>LEANDRO NEGRUCCI ORSI</t>
  </si>
  <si>
    <t>JUSCELINO ADEODATO DE M VASCONCELO</t>
  </si>
  <si>
    <t>DIEGO AIRES DE SOUZA</t>
  </si>
  <si>
    <t>GILBERTO IAMAUTI</t>
  </si>
  <si>
    <t>HAONY ALVES DA SILVA</t>
  </si>
  <si>
    <t>JOSE ANTONIO TAVARES JUNIOR</t>
  </si>
  <si>
    <t>IGOR ARAUJO DA SILVA</t>
  </si>
  <si>
    <t>GUILHERME AUGUSTO DA CONCEICAO</t>
  </si>
  <si>
    <t xml:space="preserve">ROBERTA AZEVEDO DA GRAÇA </t>
  </si>
  <si>
    <t>CARLA NOU LEVITA</t>
  </si>
  <si>
    <t>JULIANA LOPES ALFAIA</t>
  </si>
  <si>
    <t>NATHALIA GOMES GAYAO</t>
  </si>
  <si>
    <t>ISABELE BARBIERI DOS SANTOS</t>
  </si>
  <si>
    <t>ROBERTA MESQUITA DA SILVA</t>
  </si>
  <si>
    <t>JULIANA RANGEL DE OLIVEIRA</t>
  </si>
  <si>
    <t>THAISA D OLIVEIRA MELO</t>
  </si>
  <si>
    <t>ELIDALVA DE JESUS LOPES PEREIRA</t>
  </si>
  <si>
    <t>RAQUEL MUSTAFA PINTO</t>
  </si>
  <si>
    <t>TIAGO HENRIQUE LIMA E BORGES</t>
  </si>
  <si>
    <t>MARLUCIO RAMOS DA COSTA</t>
  </si>
  <si>
    <t>OSMAR VIEIRA DE GUSMAO NETO</t>
  </si>
  <si>
    <t>ALBERTO FREDERICO CASTRO LEMOS</t>
  </si>
  <si>
    <t>GUSTAVO TIRADO RODRIGUES</t>
  </si>
  <si>
    <t>FRANK NEY ARAUJO LOPES</t>
  </si>
  <si>
    <t>JEAN FRANCISCO DE SOUZA PONTES</t>
  </si>
  <si>
    <t>LEONARDO FERREIRA NEVES</t>
  </si>
  <si>
    <t>DIEGO NEQUESAURT</t>
  </si>
  <si>
    <t xml:space="preserve">JOSE ISRAEL DE SOUZA BARROSO </t>
  </si>
  <si>
    <t>RANKING BRASILEIRO DE AQUATHLON -40/44 MASCULINA</t>
  </si>
  <si>
    <t>FILIPE MONTE-MOR DAVID PONS</t>
  </si>
  <si>
    <t>FELIPE MATEUS SAMPAIO DA SILVA</t>
  </si>
  <si>
    <t>BRUNO CLARK MORAES DE ALMEIDA</t>
  </si>
  <si>
    <t>CLEBER ZUMBA DE SOUZA</t>
  </si>
  <si>
    <t>FABIO DE MELO BRUM SILVEIRA</t>
  </si>
  <si>
    <t>DIEGO BORGES SCHARDOSIM</t>
  </si>
  <si>
    <t>MATEUS LEITE CRUZ</t>
  </si>
  <si>
    <t>EDUARDO LANDIVAR DE ARSOLINO</t>
  </si>
  <si>
    <t>EMILIANO CASTRO DE OLIVEIRA</t>
  </si>
  <si>
    <t>MICHEL LUIZ DE ASSIS ARAUJO</t>
  </si>
  <si>
    <t>RANKING BRASILEIRO DE AQUATHLON -35/39 FEMININO</t>
  </si>
  <si>
    <t>DENISE SAVARY ANTONIO</t>
  </si>
  <si>
    <t>ANA LUISA NOGUEIRA ARAGÃO</t>
  </si>
  <si>
    <t xml:space="preserve">ELMES LUIZ DE ANDRADE </t>
  </si>
  <si>
    <t>ALEX TORQUATO DOS SANTOS</t>
  </si>
  <si>
    <t>ANDRE VIEIRA BARBOSA</t>
  </si>
  <si>
    <t>RICARDO DA CUNHA IBIAPINA</t>
  </si>
  <si>
    <t>ARNALDO DE PAIVA PEREIRA</t>
  </si>
  <si>
    <t>ALEXANDRE LEITE DINIZ</t>
  </si>
  <si>
    <t>CLAUDINE LEMES JUNIOR</t>
  </si>
  <si>
    <t>LEANDRO BARBOSA DE SOUSA</t>
  </si>
  <si>
    <t>ALEXANDRE DO AMARAL GROELER</t>
  </si>
  <si>
    <t>ANTONIO CARLOS DE ANDRADE RUDINGER</t>
  </si>
  <si>
    <t>FELIPE LUIS LACERDA DE C CIDADE MATOS</t>
  </si>
  <si>
    <t>ALCIDES CORDOVA NETTO</t>
  </si>
  <si>
    <t>RODRIGO DE ABREU FUDOLI</t>
  </si>
  <si>
    <t>DIMAS DELLAMAGNA SALVIA</t>
  </si>
  <si>
    <t>ANTONIO MONTEIRO CHAGAS JUNIOR</t>
  </si>
  <si>
    <t>ROQUE RAFAEL DE OLIVEIRA NETO</t>
  </si>
  <si>
    <t>ROBERTO FARIAS</t>
  </si>
  <si>
    <t>ANTONIO EULES FERREIRA DA COSTA</t>
  </si>
  <si>
    <t>RANKING BRASILEIRO DE AQUATHLON -40/44 FEMININA</t>
  </si>
  <si>
    <t>DANIELA ROSSATTO MARQUES</t>
  </si>
  <si>
    <t>MIRIAM FLORES BECKER</t>
  </si>
  <si>
    <t>FABIOLA FUIKO CARVALHO SAKAMOTO</t>
  </si>
  <si>
    <t>CRISTIANE SANTOS DE MORAIS</t>
  </si>
  <si>
    <t>MARIA LIANA DE SOUZA PARREIRAS</t>
  </si>
  <si>
    <t>RAISSA LONGMAN ROCHA</t>
  </si>
  <si>
    <t>HELAYNE RODRIGUES DA SILVA</t>
  </si>
  <si>
    <t>ZULEIKA SANTOS DE MORAIS</t>
  </si>
  <si>
    <t>EDUARDO PIMENTEL MENEZES</t>
  </si>
  <si>
    <t>JAIRSON PRUSS LOVATO</t>
  </si>
  <si>
    <t>FABIO BARROS DE MATOS</t>
  </si>
  <si>
    <t>RANKING BRASILEIRO DE AQUATHLON - 45/49 MASCULINA</t>
  </si>
  <si>
    <t>RANKING BRASILEIRO DE AQUATHLON - 50/54 MASCULINA</t>
  </si>
  <si>
    <t>CLAUDISTONE MOREIRA ANDRADE</t>
  </si>
  <si>
    <t>JOSE MARCAL DE OLIVEIRA</t>
  </si>
  <si>
    <t>ARMINDO QUITES DE BORBA FILHO</t>
  </si>
  <si>
    <t>JEFFERSON CRUZ</t>
  </si>
  <si>
    <t>JOSE ANTONIO CORREA SCANDIUZZI FERREIRA</t>
  </si>
  <si>
    <t>ROBERTO MENESCAL</t>
  </si>
  <si>
    <t>RANKING BRASILEIRO DE AQUATHLON - 45/49 FEMININA</t>
  </si>
  <si>
    <t>YLSE YURI SASAI</t>
  </si>
  <si>
    <t>ANA CAROLINA G. S. GUIMARAES</t>
  </si>
  <si>
    <t>MARCIA SOUZA LIMA</t>
  </si>
  <si>
    <t>MARCELO DE SANT'ANA</t>
  </si>
  <si>
    <t>CAIO FRANCO SANTOS</t>
  </si>
  <si>
    <t>EVANDRO JOSE PATON</t>
  </si>
  <si>
    <t xml:space="preserve">ALBERTO BARRETTO KRUSCHEWSKY </t>
  </si>
  <si>
    <t>NASSIB GABRIEL ISSA JR</t>
  </si>
  <si>
    <t>FREDERICO JOSE TADEU VIANA DOS SANTOS</t>
  </si>
  <si>
    <t>RANKING BRASILEIRO DE AQUATHLON - 50/54 FEMININA</t>
  </si>
  <si>
    <t>MARIA MADALENA NUNES CONCEIÇAO</t>
  </si>
  <si>
    <t>JANE PORFIRIO MAGRIOTIS</t>
  </si>
  <si>
    <t>MUSA LEPLETIER</t>
  </si>
  <si>
    <t>RANKING BRASILEIRO DE AQUATHLON - 55/59 MASCULINA</t>
  </si>
  <si>
    <t>MARIO CASTRO GUIMARAES NETO</t>
  </si>
  <si>
    <t>DYNALMO DOMINGOS DE SOUZA JR</t>
  </si>
  <si>
    <t>EUGENIO DOMINGOS DE SOUZA JR</t>
  </si>
  <si>
    <t>RANKING BRASILEIRO DE AQUATHLON - 55/59 FEMININA</t>
  </si>
  <si>
    <t>GLAURIA MARIA COSTA LEITE</t>
  </si>
  <si>
    <t>RANKING BRASILEIRO DE AQUATHLON - 60/64FEMININA</t>
  </si>
  <si>
    <t xml:space="preserve">HEDLA EUFRASIA DE OLIVEIRA LOPES </t>
  </si>
  <si>
    <t>RANKING BRASILEIRO DE AQUATHLON - 60/64 MASCULINA</t>
  </si>
  <si>
    <t>JORGE GOEBEL</t>
  </si>
  <si>
    <t>EDISON TADEU TORRES DE OLIVEIRA</t>
  </si>
  <si>
    <t>MARINA PALMEIRA SOBRAL AZEVEDO MELO</t>
  </si>
  <si>
    <t>RANKING BRASILEIRO DE AQUATHLON - 65/69 MASCULINA</t>
  </si>
  <si>
    <t>DEOMAR PEREIRA</t>
  </si>
  <si>
    <t>WAGNER RODRIGUES DE SOUSA</t>
  </si>
  <si>
    <t>ANTONIO MARTINS MORGAN</t>
  </si>
  <si>
    <t>RANKING BRASILEIRO DE AQUATHLON - 75/79 MASCULINA</t>
  </si>
  <si>
    <t>JULIO ABADIA</t>
  </si>
  <si>
    <t>RICARDO DE MIRANDA KLEINER</t>
  </si>
  <si>
    <t>TATIANA DE ALENCAR OSORIO MARINHO</t>
  </si>
  <si>
    <t>MARCIO SPINATO SCOTTI</t>
  </si>
  <si>
    <t>ELIGIO BRENDO FERREIRA TELECIRO</t>
  </si>
  <si>
    <t>NICHOLAS DE ALMEIDA CRUZ</t>
  </si>
  <si>
    <t>LUAIANI OLIVEIRA SILVA</t>
  </si>
  <si>
    <t>BRUNA CANGINI CABRAL</t>
  </si>
  <si>
    <t>GUILHERME GIL COUTINHO</t>
  </si>
  <si>
    <t>ADRIANO MARCIO CORREA VERGUEIRO</t>
  </si>
  <si>
    <t>PEDRO ALCANTARA LEÃO JÚNIOR</t>
  </si>
  <si>
    <t>MICHELL ROSA DE JESUS</t>
  </si>
  <si>
    <t>LEONARDO DE OLIVEIRA LOPES</t>
  </si>
  <si>
    <t>FADER LUIZ MULLER HIDALGO</t>
  </si>
  <si>
    <t>ANA LUIZA CESAR DIAS DOMENE</t>
  </si>
  <si>
    <t>JEFFERSON OLIVEIRA DA SILVA</t>
  </si>
  <si>
    <t>PAULO HENRIQUE PIRES CARDOSO</t>
  </si>
  <si>
    <t>SHIRLEY ORIVANE DA SILVA COSTA</t>
  </si>
  <si>
    <t>MA</t>
  </si>
  <si>
    <t>REGINALDO MACIEL BELARMINO</t>
  </si>
  <si>
    <t>TAMIRES DE MORAES PEREIRA</t>
  </si>
  <si>
    <t>RAPHAEL DE ALMEIDA ARAÚJO</t>
  </si>
  <si>
    <t>CARLOS EDUARDO VIANA</t>
  </si>
  <si>
    <t>RAISSA OLIVEIRA MOURA</t>
  </si>
  <si>
    <t>JOSAINE IVONE MALDANER BORGES</t>
  </si>
  <si>
    <t>FERNANDA CARVALHO M. DE OLIVEIRA</t>
  </si>
  <si>
    <t>ANDRE LUIS BARONI NORA</t>
  </si>
  <si>
    <t>JOAO ROBERTO GOMES D. DA SILVA</t>
  </si>
  <si>
    <t>GIULIANO RODRIGO BARISSA</t>
  </si>
  <si>
    <t>LUIZ FELIPE ANDRADE DE SOUZA</t>
  </si>
  <si>
    <t>VIVIANE MANHAS DA SILVA</t>
  </si>
  <si>
    <t>VINICIUS ARNOUDO DE SOUSA ABREU</t>
  </si>
  <si>
    <t>ANA CAROLINA SILVA S. DORNELLAS</t>
  </si>
  <si>
    <t>CICERO MARIANO FILHO</t>
  </si>
  <si>
    <t>PA</t>
  </si>
  <si>
    <t>GEOVANA ALICIA SANTOS DA CRUZ</t>
  </si>
  <si>
    <t>WENDEL GABRIEL ANDRADE DA CRUZ</t>
  </si>
  <si>
    <t>MATEUS ARAUJO MELO</t>
  </si>
  <si>
    <t>LUCAS JUSTINIANO ALVES DOS SANTOS</t>
  </si>
  <si>
    <t>RUDÁ PINTO DE ANDRADE</t>
  </si>
  <si>
    <t>LUCAS BARROS DA SILVA GOMES</t>
  </si>
  <si>
    <t>CHARLES RIBEIRO DA SILVA</t>
  </si>
  <si>
    <t>JESSICA LOBATO MORAL</t>
  </si>
  <si>
    <t>DÉBORA SALGUEIRO DE MENEZES</t>
  </si>
  <si>
    <t>JAYANA DE OLIVEIRA MORAES</t>
  </si>
  <si>
    <t>LUANA GOMES DA SILVA</t>
  </si>
  <si>
    <t>GUILHERME GURGEL DO AMARAL FIERI</t>
  </si>
  <si>
    <t>JOSE ANTONIO PELLEGRIN DE ALMEIDA</t>
  </si>
  <si>
    <t>WILSON ZACARIAS AIRES NETO</t>
  </si>
  <si>
    <t>JOÃO PAULO DOS SANTOS IMENES</t>
  </si>
  <si>
    <t>ERICK DO NASCIMENTO FARIAS</t>
  </si>
  <si>
    <t>MANOELA ELIAS CRISTALINO AMARAL</t>
  </si>
  <si>
    <t>HELENA LUCIA VIANA MAIA</t>
  </si>
  <si>
    <t>LICIO CARVALHO DE SOUSA</t>
  </si>
  <si>
    <t>FELIPE KANAWATI NETO</t>
  </si>
  <si>
    <t>ALLAN DANNY MONTEIRO DAS CHAGAS</t>
  </si>
  <si>
    <t>ANDRE DOS SANTOS GOMES</t>
  </si>
  <si>
    <t>SYLVIANE MEDINA TINÔCO</t>
  </si>
  <si>
    <t>MYRTLE PEARL SHOCK</t>
  </si>
  <si>
    <t>ANA RAQUEL GUIMARAES NEVES</t>
  </si>
  <si>
    <t>AFRÂNIO FERREIRA NEVES JUNIOR</t>
  </si>
  <si>
    <t>VICTOR CESAR DOS SANTOS ROCHA</t>
  </si>
  <si>
    <t>MARINELIO CALANDRINI FERNANDES JUNIOR</t>
  </si>
  <si>
    <t>KILSON JEAN ASSIS DA COSTA</t>
  </si>
  <si>
    <t>JONATHAN ALBERTO SOUZA DA COSTA</t>
  </si>
  <si>
    <t>ALESSANDRO CARLOS FROTA FREIRE</t>
  </si>
  <si>
    <t>CAIO ROBERTO DA SILVA CARVALHO</t>
  </si>
  <si>
    <t>ISANDRO PIMENTEL AZÊDO</t>
  </si>
  <si>
    <t>SERGIO FABRICIO DA SILVA</t>
  </si>
  <si>
    <t>JIMMY MELO RIKER</t>
  </si>
  <si>
    <t>DANIEL SOUZA DOS SANTOS</t>
  </si>
  <si>
    <t>ALESSANDRA MOURAO GOMES</t>
  </si>
  <si>
    <t>ALEX DA SILVA OLIVEIRA</t>
  </si>
  <si>
    <t>MIGUEL SOUZA DA SILVA JUNIOR</t>
  </si>
  <si>
    <t>LUIS FERNANDES PEREIRA SANTOS</t>
  </si>
  <si>
    <t>RODRIGO MAIA DE TOLEDO</t>
  </si>
  <si>
    <t>LUCIO FIGUEIRA PIMENTEL</t>
  </si>
  <si>
    <t>ROGEVAN SOARES DA SILVA</t>
  </si>
  <si>
    <t>HERBERTH DE LIMA LOPES</t>
  </si>
  <si>
    <t>MURILO NASCIMENTO DOS SANTOS</t>
  </si>
  <si>
    <t>HAROLDO ESDRA DA LUZ NERY</t>
  </si>
  <si>
    <t>ANDERSON TEIXEIRA VASCONCELOS</t>
  </si>
  <si>
    <t>ADRIANO SIMOES MENDES</t>
  </si>
  <si>
    <t>SANDRO ROGERIO DINIZ SILVA</t>
  </si>
  <si>
    <t>ZILMARA PATRICIA DE ARAUJO CORREIA</t>
  </si>
  <si>
    <t>RICARDO ANDRADE DE MELO</t>
  </si>
  <si>
    <t>DAUTON CORONIN</t>
  </si>
  <si>
    <t>OSWALDO ARSENIO ANTUNES DA SILVA NETO</t>
  </si>
  <si>
    <t>ANTONIO CARLOS VASCONCELOS CRUZ</t>
  </si>
  <si>
    <t>DILSON LEANDRO PINTO DO NASCIMENTO</t>
  </si>
  <si>
    <t>SHERRE PRINCE NELSON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</si>
</sst>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  <numFmt numFmtId="178" formatCode="&quot;Ativado&quot;;&quot;Ativado&quot;;&quot;Desativado&quot;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14" fontId="30" fillId="33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3" fontId="44" fillId="34" borderId="14" xfId="0" applyNumberFormat="1" applyFont="1" applyFill="1" applyBorder="1" applyAlignment="1">
      <alignment horizontal="center" vertical="center"/>
    </xf>
    <xf numFmtId="183" fontId="44" fillId="34" borderId="15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2" fontId="22" fillId="1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2" fontId="22" fillId="10" borderId="18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" fontId="22" fillId="35" borderId="20" xfId="0" applyNumberFormat="1" applyFont="1" applyFill="1" applyBorder="1" applyAlignment="1">
      <alignment horizontal="center" vertical="center"/>
    </xf>
    <xf numFmtId="2" fontId="22" fillId="35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center" vertical="center"/>
    </xf>
    <xf numFmtId="183" fontId="22" fillId="15" borderId="15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2" fontId="22" fillId="10" borderId="24" xfId="0" applyNumberFormat="1" applyFont="1" applyFill="1" applyBorder="1" applyAlignment="1">
      <alignment horizontal="center" vertical="center"/>
    </xf>
    <xf numFmtId="2" fontId="22" fillId="10" borderId="25" xfId="0" applyNumberFormat="1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2" fontId="22" fillId="15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183" fontId="44" fillId="34" borderId="27" xfId="0" applyNumberFormat="1" applyFont="1" applyFill="1" applyBorder="1" applyAlignment="1">
      <alignment horizontal="center" vertical="center"/>
    </xf>
    <xf numFmtId="2" fontId="22" fillId="15" borderId="27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28" xfId="0" applyNumberFormat="1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vertical="center"/>
    </xf>
    <xf numFmtId="0" fontId="30" fillId="33" borderId="30" xfId="0" applyFont="1" applyFill="1" applyBorder="1" applyAlignment="1">
      <alignment vertical="center"/>
    </xf>
    <xf numFmtId="0" fontId="30" fillId="33" borderId="30" xfId="0" applyFont="1" applyFill="1" applyBorder="1" applyAlignment="1">
      <alignment horizontal="center" vertical="center"/>
    </xf>
    <xf numFmtId="183" fontId="44" fillId="34" borderId="31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/>
    </xf>
    <xf numFmtId="0" fontId="30" fillId="33" borderId="16" xfId="0" applyFont="1" applyFill="1" applyBorder="1" applyAlignment="1">
      <alignment vertical="center"/>
    </xf>
    <xf numFmtId="0" fontId="3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183" fontId="44" fillId="34" borderId="33" xfId="0" applyNumberFormat="1" applyFont="1" applyFill="1" applyBorder="1" applyAlignment="1">
      <alignment horizontal="center" vertical="center"/>
    </xf>
    <xf numFmtId="2" fontId="22" fillId="35" borderId="15" xfId="0" applyNumberFormat="1" applyFont="1" applyFill="1" applyBorder="1" applyAlignment="1">
      <alignment horizontal="center" vertical="center"/>
    </xf>
    <xf numFmtId="2" fontId="22" fillId="35" borderId="33" xfId="0" applyNumberFormat="1" applyFont="1" applyFill="1" applyBorder="1" applyAlignment="1">
      <alignment horizontal="center" vertical="center"/>
    </xf>
    <xf numFmtId="0" fontId="22" fillId="15" borderId="33" xfId="0" applyFont="1" applyFill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2" fontId="38" fillId="35" borderId="15" xfId="0" applyNumberFormat="1" applyFont="1" applyFill="1" applyBorder="1" applyAlignment="1">
      <alignment horizontal="center" vertical="center"/>
    </xf>
    <xf numFmtId="0" fontId="38" fillId="15" borderId="15" xfId="0" applyFont="1" applyFill="1" applyBorder="1" applyAlignment="1">
      <alignment horizontal="center" vertical="center"/>
    </xf>
    <xf numFmtId="183" fontId="44" fillId="34" borderId="34" xfId="0" applyNumberFormat="1" applyFont="1" applyFill="1" applyBorder="1" applyAlignment="1">
      <alignment horizontal="center" vertical="center"/>
    </xf>
    <xf numFmtId="2" fontId="22" fillId="10" borderId="31" xfId="0" applyNumberFormat="1" applyFont="1" applyFill="1" applyBorder="1" applyAlignment="1">
      <alignment horizontal="center" vertical="center"/>
    </xf>
    <xf numFmtId="183" fontId="45" fillId="34" borderId="34" xfId="0" applyNumberFormat="1" applyFont="1" applyFill="1" applyBorder="1" applyAlignment="1">
      <alignment horizontal="center" vertical="center"/>
    </xf>
    <xf numFmtId="183" fontId="21" fillId="34" borderId="34" xfId="0" applyNumberFormat="1" applyFont="1" applyFill="1" applyBorder="1" applyAlignment="1">
      <alignment horizontal="center" vertical="center"/>
    </xf>
    <xf numFmtId="183" fontId="44" fillId="34" borderId="29" xfId="0" applyNumberFormat="1" applyFont="1" applyFill="1" applyBorder="1" applyAlignment="1">
      <alignment horizontal="center" vertical="center"/>
    </xf>
    <xf numFmtId="2" fontId="22" fillId="10" borderId="35" xfId="0" applyNumberFormat="1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38" fillId="16" borderId="34" xfId="0" applyFont="1" applyFill="1" applyBorder="1" applyAlignment="1">
      <alignment horizontal="center" vertical="center"/>
    </xf>
    <xf numFmtId="0" fontId="22" fillId="16" borderId="29" xfId="0" applyFont="1" applyFill="1" applyBorder="1" applyAlignment="1">
      <alignment horizontal="center" vertical="center"/>
    </xf>
    <xf numFmtId="2" fontId="22" fillId="10" borderId="36" xfId="0" applyNumberFormat="1" applyFont="1" applyFill="1" applyBorder="1" applyAlignment="1">
      <alignment horizontal="center" vertical="center"/>
    </xf>
    <xf numFmtId="0" fontId="22" fillId="0" borderId="37" xfId="0" applyFont="1" applyBorder="1" applyAlignment="1">
      <alignment horizontal="left" vertical="center"/>
    </xf>
    <xf numFmtId="2" fontId="22" fillId="35" borderId="27" xfId="0" applyNumberFormat="1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14" fontId="46" fillId="0" borderId="16" xfId="0" applyNumberFormat="1" applyFont="1" applyBorder="1" applyAlignment="1">
      <alignment horizontal="center" vertical="center"/>
    </xf>
    <xf numFmtId="2" fontId="22" fillId="10" borderId="23" xfId="0" applyNumberFormat="1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16" borderId="40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44" fillId="34" borderId="45" xfId="0" applyNumberFormat="1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16" borderId="47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83" fontId="44" fillId="34" borderId="48" xfId="0" applyNumberFormat="1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83" fontId="44" fillId="34" borderId="51" xfId="0" applyNumberFormat="1" applyFont="1" applyFill="1" applyBorder="1" applyAlignment="1">
      <alignment horizontal="center" vertical="center"/>
    </xf>
    <xf numFmtId="183" fontId="44" fillId="34" borderId="34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16" borderId="51" xfId="0" applyFont="1" applyFill="1" applyBorder="1" applyAlignment="1">
      <alignment horizontal="center" vertical="center" wrapText="1"/>
    </xf>
    <xf numFmtId="0" fontId="0" fillId="16" borderId="34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52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3" fontId="44" fillId="34" borderId="55" xfId="0" applyNumberFormat="1" applyFont="1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33" xfId="0" applyNumberFormat="1" applyFill="1" applyBorder="1" applyAlignment="1">
      <alignment horizontal="center" vertical="center" wrapText="1"/>
    </xf>
    <xf numFmtId="0" fontId="0" fillId="16" borderId="48" xfId="0" applyFont="1" applyFill="1" applyBorder="1" applyAlignment="1">
      <alignment horizontal="center" vertical="center" wrapText="1"/>
    </xf>
    <xf numFmtId="0" fontId="0" fillId="16" borderId="55" xfId="0" applyFont="1" applyFill="1" applyBorder="1" applyAlignment="1">
      <alignment horizontal="center" vertical="center" wrapText="1"/>
    </xf>
    <xf numFmtId="0" fontId="1" fillId="10" borderId="48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wrapText="1"/>
    </xf>
    <xf numFmtId="0" fontId="0" fillId="10" borderId="48" xfId="0" applyFont="1" applyFill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2" width="14.8515625" style="7" customWidth="1"/>
    <col min="13" max="16384" width="9.140625" style="1" customWidth="1"/>
  </cols>
  <sheetData>
    <row r="1" spans="1:12" ht="32.25" customHeight="1" thickBot="1">
      <c r="A1" s="92" t="s">
        <v>123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.75" thickBot="1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s="14" customFormat="1" ht="18.75" customHeight="1">
      <c r="A4" s="18">
        <v>1</v>
      </c>
      <c r="B4" s="19" t="s">
        <v>5</v>
      </c>
      <c r="C4" s="19">
        <f aca="true" t="shared" si="0" ref="C4:C20">YEAR($D$3)-YEAR(D4)</f>
        <v>26</v>
      </c>
      <c r="D4" s="20">
        <v>33227</v>
      </c>
      <c r="E4" s="20">
        <v>42679</v>
      </c>
      <c r="F4" s="28" t="s">
        <v>127</v>
      </c>
      <c r="G4" s="11">
        <f aca="true" t="shared" si="1" ref="G4:G20">(H4+I4)</f>
        <v>2040.0333333333333</v>
      </c>
      <c r="H4" s="23">
        <f aca="true" t="shared" si="2" ref="H4:H20">SUM(J4:L4)</f>
        <v>1824.2</v>
      </c>
      <c r="I4" s="33">
        <v>215.83333333333334</v>
      </c>
      <c r="J4" s="25">
        <v>424.2</v>
      </c>
      <c r="K4" s="21">
        <v>700</v>
      </c>
      <c r="L4" s="30">
        <v>700</v>
      </c>
    </row>
    <row r="5" spans="1:12" ht="18.75" customHeight="1">
      <c r="A5" s="22">
        <v>2</v>
      </c>
      <c r="B5" s="15" t="s">
        <v>5</v>
      </c>
      <c r="C5" s="15">
        <f t="shared" si="0"/>
        <v>43</v>
      </c>
      <c r="D5" s="16">
        <v>26901</v>
      </c>
      <c r="E5" s="16">
        <v>42679</v>
      </c>
      <c r="F5" s="29" t="s">
        <v>124</v>
      </c>
      <c r="G5" s="12">
        <f t="shared" si="1"/>
        <v>1687.5333333333333</v>
      </c>
      <c r="H5" s="24">
        <f t="shared" si="2"/>
        <v>1175</v>
      </c>
      <c r="I5" s="32">
        <v>512.5333333333333</v>
      </c>
      <c r="J5" s="26">
        <v>245.8</v>
      </c>
      <c r="K5" s="17">
        <v>375.2</v>
      </c>
      <c r="L5" s="31">
        <v>554</v>
      </c>
    </row>
    <row r="6" spans="1:12" ht="18.75" customHeight="1">
      <c r="A6" s="22">
        <v>3</v>
      </c>
      <c r="B6" s="15" t="s">
        <v>4</v>
      </c>
      <c r="C6" s="15">
        <f t="shared" si="0"/>
        <v>28</v>
      </c>
      <c r="D6" s="16">
        <v>32148</v>
      </c>
      <c r="E6" s="16">
        <v>42679</v>
      </c>
      <c r="F6" s="29" t="s">
        <v>133</v>
      </c>
      <c r="G6" s="12">
        <f t="shared" si="1"/>
        <v>1295</v>
      </c>
      <c r="H6" s="24">
        <f t="shared" si="2"/>
        <v>1295</v>
      </c>
      <c r="I6" s="27"/>
      <c r="J6" s="26"/>
      <c r="K6" s="17">
        <v>647.5</v>
      </c>
      <c r="L6" s="31">
        <v>647.5</v>
      </c>
    </row>
    <row r="7" spans="1:12" ht="18.75" customHeight="1">
      <c r="A7" s="22">
        <v>4</v>
      </c>
      <c r="B7" s="15" t="s">
        <v>1</v>
      </c>
      <c r="C7" s="15">
        <f t="shared" si="0"/>
        <v>30</v>
      </c>
      <c r="D7" s="16">
        <v>31488</v>
      </c>
      <c r="E7" s="16">
        <v>42679</v>
      </c>
      <c r="F7" s="29" t="s">
        <v>136</v>
      </c>
      <c r="G7" s="12">
        <f t="shared" si="1"/>
        <v>1072.9</v>
      </c>
      <c r="H7" s="24">
        <f t="shared" si="2"/>
        <v>1072.9</v>
      </c>
      <c r="I7" s="27"/>
      <c r="J7" s="26"/>
      <c r="K7" s="17">
        <v>474</v>
      </c>
      <c r="L7" s="31">
        <v>598.9</v>
      </c>
    </row>
    <row r="8" spans="1:12" ht="18.75" customHeight="1">
      <c r="A8" s="22">
        <v>5</v>
      </c>
      <c r="B8" s="15" t="s">
        <v>2</v>
      </c>
      <c r="C8" s="15">
        <f t="shared" si="0"/>
        <v>39</v>
      </c>
      <c r="D8" s="16">
        <v>28211</v>
      </c>
      <c r="E8" s="16">
        <v>42512</v>
      </c>
      <c r="F8" s="29" t="s">
        <v>134</v>
      </c>
      <c r="G8" s="12">
        <f t="shared" si="1"/>
        <v>598.9</v>
      </c>
      <c r="H8" s="24">
        <f t="shared" si="2"/>
        <v>598.9</v>
      </c>
      <c r="I8" s="27"/>
      <c r="J8" s="26"/>
      <c r="K8" s="17">
        <v>598.9</v>
      </c>
      <c r="L8" s="31"/>
    </row>
    <row r="9" spans="1:12" ht="18.75" customHeight="1">
      <c r="A9" s="22">
        <v>6</v>
      </c>
      <c r="B9" s="15" t="s">
        <v>0</v>
      </c>
      <c r="C9" s="15">
        <f t="shared" si="0"/>
        <v>30</v>
      </c>
      <c r="D9" s="16">
        <v>31547</v>
      </c>
      <c r="E9" s="16">
        <v>42512</v>
      </c>
      <c r="F9" s="29" t="s">
        <v>135</v>
      </c>
      <c r="G9" s="12">
        <f t="shared" si="1"/>
        <v>554</v>
      </c>
      <c r="H9" s="24">
        <f t="shared" si="2"/>
        <v>554</v>
      </c>
      <c r="I9" s="27"/>
      <c r="J9" s="26"/>
      <c r="K9" s="17">
        <v>554</v>
      </c>
      <c r="L9" s="31"/>
    </row>
    <row r="10" spans="1:12" ht="18.75" customHeight="1">
      <c r="A10" s="22">
        <v>7</v>
      </c>
      <c r="B10" s="15" t="s">
        <v>20</v>
      </c>
      <c r="C10" s="15">
        <f t="shared" si="0"/>
        <v>31</v>
      </c>
      <c r="D10" s="16">
        <v>31082</v>
      </c>
      <c r="E10" s="16">
        <v>42512</v>
      </c>
      <c r="F10" s="29" t="s">
        <v>79</v>
      </c>
      <c r="G10" s="12">
        <f t="shared" si="1"/>
        <v>535.9333333333333</v>
      </c>
      <c r="H10" s="24">
        <f t="shared" si="2"/>
        <v>321</v>
      </c>
      <c r="I10" s="32">
        <v>214.9333333333333</v>
      </c>
      <c r="J10" s="26"/>
      <c r="K10" s="17">
        <v>321</v>
      </c>
      <c r="L10" s="31"/>
    </row>
    <row r="11" spans="1:12" ht="18.75" customHeight="1">
      <c r="A11" s="22">
        <v>8</v>
      </c>
      <c r="B11" s="15" t="s">
        <v>5</v>
      </c>
      <c r="C11" s="15">
        <f t="shared" si="0"/>
        <v>39</v>
      </c>
      <c r="D11" s="16">
        <v>28399</v>
      </c>
      <c r="E11" s="16">
        <v>42512</v>
      </c>
      <c r="F11" s="29" t="s">
        <v>129</v>
      </c>
      <c r="G11" s="12">
        <f t="shared" si="1"/>
        <v>532.8666666666667</v>
      </c>
      <c r="H11" s="24">
        <f t="shared" si="2"/>
        <v>347</v>
      </c>
      <c r="I11" s="32">
        <v>185.86666666666667</v>
      </c>
      <c r="J11" s="26"/>
      <c r="K11" s="17">
        <v>347</v>
      </c>
      <c r="L11" s="31"/>
    </row>
    <row r="12" spans="1:12" ht="18.75" customHeight="1">
      <c r="A12" s="22">
        <v>9</v>
      </c>
      <c r="B12" s="15" t="s">
        <v>0</v>
      </c>
      <c r="C12" s="15">
        <f t="shared" si="0"/>
        <v>34</v>
      </c>
      <c r="D12" s="16">
        <v>29962</v>
      </c>
      <c r="E12" s="16">
        <v>42512</v>
      </c>
      <c r="F12" s="29" t="s">
        <v>130</v>
      </c>
      <c r="G12" s="12">
        <f t="shared" si="1"/>
        <v>512.5</v>
      </c>
      <c r="H12" s="24">
        <f t="shared" si="2"/>
        <v>512.5</v>
      </c>
      <c r="I12" s="27"/>
      <c r="J12" s="26"/>
      <c r="K12" s="17">
        <v>512.5</v>
      </c>
      <c r="L12" s="31"/>
    </row>
    <row r="13" spans="1:12" ht="18.75" customHeight="1">
      <c r="A13" s="22">
        <v>10</v>
      </c>
      <c r="B13" s="15" t="s">
        <v>0</v>
      </c>
      <c r="C13" s="15">
        <f t="shared" si="0"/>
        <v>33</v>
      </c>
      <c r="D13" s="16">
        <v>30490</v>
      </c>
      <c r="E13" s="16">
        <v>42512</v>
      </c>
      <c r="F13" s="29" t="s">
        <v>128</v>
      </c>
      <c r="G13" s="12">
        <f t="shared" si="1"/>
        <v>466.93333333333334</v>
      </c>
      <c r="H13" s="24">
        <f t="shared" si="2"/>
        <v>254.1</v>
      </c>
      <c r="I13" s="32">
        <v>212.83333333333334</v>
      </c>
      <c r="J13" s="26"/>
      <c r="K13" s="17">
        <v>254.1</v>
      </c>
      <c r="L13" s="31"/>
    </row>
    <row r="14" spans="1:12" ht="18.75" customHeight="1">
      <c r="A14" s="22">
        <v>11</v>
      </c>
      <c r="B14" s="15" t="s">
        <v>3</v>
      </c>
      <c r="C14" s="15">
        <f t="shared" si="0"/>
        <v>38</v>
      </c>
      <c r="D14" s="16">
        <v>28508</v>
      </c>
      <c r="E14" s="16">
        <v>42512</v>
      </c>
      <c r="F14" s="29" t="s">
        <v>137</v>
      </c>
      <c r="G14" s="12">
        <f t="shared" si="1"/>
        <v>438.5</v>
      </c>
      <c r="H14" s="24">
        <f t="shared" si="2"/>
        <v>438.5</v>
      </c>
      <c r="I14" s="27"/>
      <c r="J14" s="26"/>
      <c r="K14" s="17">
        <v>438.5</v>
      </c>
      <c r="L14" s="31"/>
    </row>
    <row r="15" spans="1:12" ht="18.75" customHeight="1">
      <c r="A15" s="22">
        <v>12</v>
      </c>
      <c r="B15" s="15" t="s">
        <v>4</v>
      </c>
      <c r="C15" s="15">
        <f t="shared" si="0"/>
        <v>28</v>
      </c>
      <c r="D15" s="16">
        <v>32458</v>
      </c>
      <c r="E15" s="16">
        <v>42512</v>
      </c>
      <c r="F15" s="29" t="s">
        <v>138</v>
      </c>
      <c r="G15" s="12">
        <f t="shared" si="1"/>
        <v>405.6</v>
      </c>
      <c r="H15" s="24">
        <f t="shared" si="2"/>
        <v>405.6</v>
      </c>
      <c r="I15" s="27"/>
      <c r="J15" s="26"/>
      <c r="K15" s="17">
        <v>405.6</v>
      </c>
      <c r="L15" s="31"/>
    </row>
    <row r="16" spans="1:12" ht="18.75" customHeight="1">
      <c r="A16" s="22">
        <v>13</v>
      </c>
      <c r="B16" s="15" t="s">
        <v>14</v>
      </c>
      <c r="C16" s="15">
        <f t="shared" si="0"/>
        <v>51</v>
      </c>
      <c r="D16" s="16">
        <v>24073</v>
      </c>
      <c r="E16" s="16">
        <v>42512</v>
      </c>
      <c r="F16" s="29" t="s">
        <v>139</v>
      </c>
      <c r="G16" s="12">
        <f t="shared" si="1"/>
        <v>296.9</v>
      </c>
      <c r="H16" s="24">
        <f t="shared" si="2"/>
        <v>296.9</v>
      </c>
      <c r="I16" s="27"/>
      <c r="J16" s="26"/>
      <c r="K16" s="17">
        <v>296.9</v>
      </c>
      <c r="L16" s="31"/>
    </row>
    <row r="17" spans="1:12" ht="18.75" customHeight="1">
      <c r="A17" s="22">
        <v>14</v>
      </c>
      <c r="B17" s="15" t="s">
        <v>21</v>
      </c>
      <c r="C17" s="15">
        <f t="shared" si="0"/>
        <v>24</v>
      </c>
      <c r="D17" s="16">
        <v>33669</v>
      </c>
      <c r="E17" s="16">
        <v>42512</v>
      </c>
      <c r="F17" s="29" t="s">
        <v>140</v>
      </c>
      <c r="G17" s="12">
        <f t="shared" si="1"/>
        <v>274.7</v>
      </c>
      <c r="H17" s="24">
        <f t="shared" si="2"/>
        <v>274.7</v>
      </c>
      <c r="I17" s="27"/>
      <c r="J17" s="26"/>
      <c r="K17" s="17">
        <v>274.7</v>
      </c>
      <c r="L17" s="31"/>
    </row>
    <row r="18" spans="1:12" ht="18.75" customHeight="1">
      <c r="A18" s="22">
        <v>15</v>
      </c>
      <c r="B18" s="15" t="s">
        <v>7</v>
      </c>
      <c r="C18" s="15">
        <f t="shared" si="0"/>
        <v>42</v>
      </c>
      <c r="D18" s="16">
        <v>27167</v>
      </c>
      <c r="E18" s="16">
        <v>42321</v>
      </c>
      <c r="F18" s="29" t="s">
        <v>125</v>
      </c>
      <c r="G18" s="12">
        <f t="shared" si="1"/>
        <v>237.53333333333333</v>
      </c>
      <c r="H18" s="24">
        <f t="shared" si="2"/>
        <v>0</v>
      </c>
      <c r="I18" s="32">
        <v>237.53333333333333</v>
      </c>
      <c r="J18" s="26"/>
      <c r="K18" s="17"/>
      <c r="L18" s="31"/>
    </row>
    <row r="19" spans="1:12" ht="18.75" customHeight="1">
      <c r="A19" s="22">
        <v>16</v>
      </c>
      <c r="B19" s="15" t="s">
        <v>5</v>
      </c>
      <c r="C19" s="15">
        <f t="shared" si="0"/>
        <v>46</v>
      </c>
      <c r="D19" s="16">
        <v>25780</v>
      </c>
      <c r="E19" s="16">
        <v>42077</v>
      </c>
      <c r="F19" s="29" t="s">
        <v>126</v>
      </c>
      <c r="G19" s="12">
        <f t="shared" si="1"/>
        <v>233.33333333333334</v>
      </c>
      <c r="H19" s="24">
        <f t="shared" si="2"/>
        <v>0</v>
      </c>
      <c r="I19" s="32">
        <v>233.33333333333334</v>
      </c>
      <c r="J19" s="26"/>
      <c r="K19" s="17"/>
      <c r="L19" s="31"/>
    </row>
    <row r="20" spans="1:12" ht="18.75" customHeight="1">
      <c r="A20" s="22">
        <v>17</v>
      </c>
      <c r="B20" s="15" t="s">
        <v>11</v>
      </c>
      <c r="C20" s="15">
        <f t="shared" si="0"/>
        <v>33</v>
      </c>
      <c r="D20" s="16">
        <v>30326</v>
      </c>
      <c r="E20" s="16">
        <v>42077</v>
      </c>
      <c r="F20" s="29" t="s">
        <v>15</v>
      </c>
      <c r="G20" s="12">
        <f t="shared" si="1"/>
        <v>184.66666666666666</v>
      </c>
      <c r="H20" s="24">
        <f t="shared" si="2"/>
        <v>0</v>
      </c>
      <c r="I20" s="32">
        <v>184.66666666666666</v>
      </c>
      <c r="J20" s="26"/>
      <c r="K20" s="17"/>
      <c r="L20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6</v>
      </c>
      <c r="C4" s="15">
        <f aca="true" t="shared" si="0" ref="C4:C10">YEAR($D$3)-YEAR(D4)</f>
        <v>19</v>
      </c>
      <c r="D4" s="16">
        <v>35588</v>
      </c>
      <c r="E4" s="16">
        <v>42512</v>
      </c>
      <c r="F4" s="29" t="s">
        <v>180</v>
      </c>
      <c r="G4" s="12">
        <f aca="true" t="shared" si="1" ref="G4:G10">(H4+I4)</f>
        <v>700</v>
      </c>
      <c r="H4" s="24">
        <f aca="true" t="shared" si="2" ref="H4:H10">SUM(J4:L4)</f>
        <v>700</v>
      </c>
      <c r="I4" s="32"/>
      <c r="J4" s="26"/>
      <c r="K4" s="17">
        <v>700</v>
      </c>
      <c r="L4" s="31"/>
    </row>
    <row r="5" spans="1:12" ht="18.75" customHeight="1">
      <c r="A5" s="22">
        <v>2</v>
      </c>
      <c r="B5" s="15" t="s">
        <v>4</v>
      </c>
      <c r="C5" s="15">
        <f t="shared" si="0"/>
        <v>19</v>
      </c>
      <c r="D5" s="16">
        <v>35742</v>
      </c>
      <c r="E5" s="16">
        <v>42512</v>
      </c>
      <c r="F5" s="29" t="s">
        <v>216</v>
      </c>
      <c r="G5" s="12">
        <f t="shared" si="1"/>
        <v>647.5</v>
      </c>
      <c r="H5" s="24">
        <f t="shared" si="2"/>
        <v>647.5</v>
      </c>
      <c r="I5" s="32"/>
      <c r="J5" s="26"/>
      <c r="K5" s="17">
        <v>647.5</v>
      </c>
      <c r="L5" s="31"/>
    </row>
    <row r="6" spans="1:12" ht="18.75" customHeight="1">
      <c r="A6" s="22">
        <v>3</v>
      </c>
      <c r="B6" s="15" t="s">
        <v>5</v>
      </c>
      <c r="C6" s="15">
        <f t="shared" si="0"/>
        <v>18</v>
      </c>
      <c r="D6" s="16">
        <v>35947</v>
      </c>
      <c r="E6" s="16">
        <v>42512</v>
      </c>
      <c r="F6" s="29" t="s">
        <v>217</v>
      </c>
      <c r="G6" s="12">
        <f t="shared" si="1"/>
        <v>598.9</v>
      </c>
      <c r="H6" s="24">
        <f t="shared" si="2"/>
        <v>598.9</v>
      </c>
      <c r="I6" s="32"/>
      <c r="J6" s="26"/>
      <c r="K6" s="17">
        <v>598.9</v>
      </c>
      <c r="L6" s="31"/>
    </row>
    <row r="7" spans="1:12" ht="18.75" customHeight="1">
      <c r="A7" s="22">
        <v>4</v>
      </c>
      <c r="B7" s="15" t="s">
        <v>8</v>
      </c>
      <c r="C7" s="15">
        <f t="shared" si="0"/>
        <v>18</v>
      </c>
      <c r="D7" s="16">
        <v>36051</v>
      </c>
      <c r="E7" s="16">
        <v>42624</v>
      </c>
      <c r="F7" s="29" t="s">
        <v>53</v>
      </c>
      <c r="G7" s="12">
        <f t="shared" si="1"/>
        <v>382.4</v>
      </c>
      <c r="H7" s="24">
        <f t="shared" si="2"/>
        <v>382.4</v>
      </c>
      <c r="I7" s="32"/>
      <c r="J7" s="26">
        <v>382.4</v>
      </c>
      <c r="K7" s="17"/>
      <c r="L7" s="31"/>
    </row>
    <row r="8" spans="1:12" ht="18.75" customHeight="1">
      <c r="A8" s="22">
        <v>5</v>
      </c>
      <c r="B8" s="15" t="s">
        <v>0</v>
      </c>
      <c r="C8" s="15">
        <f t="shared" si="0"/>
        <v>19</v>
      </c>
      <c r="D8" s="16">
        <v>35670</v>
      </c>
      <c r="E8" s="16">
        <v>42624</v>
      </c>
      <c r="F8" s="49" t="s">
        <v>177</v>
      </c>
      <c r="G8" s="47">
        <f t="shared" si="1"/>
        <v>335.7</v>
      </c>
      <c r="H8" s="24">
        <f t="shared" si="2"/>
        <v>335.7</v>
      </c>
      <c r="I8" s="32"/>
      <c r="J8" s="26">
        <v>335.7</v>
      </c>
      <c r="K8" s="17"/>
      <c r="L8" s="31"/>
    </row>
    <row r="9" spans="1:12" ht="18.75" customHeight="1">
      <c r="A9" s="22">
        <v>6</v>
      </c>
      <c r="B9" s="15" t="s">
        <v>1</v>
      </c>
      <c r="C9" s="15">
        <f t="shared" si="0"/>
        <v>18</v>
      </c>
      <c r="D9" s="16">
        <v>35964</v>
      </c>
      <c r="E9" s="16">
        <v>42624</v>
      </c>
      <c r="F9" s="49" t="s">
        <v>182</v>
      </c>
      <c r="G9" s="47">
        <f t="shared" si="1"/>
        <v>310.5</v>
      </c>
      <c r="H9" s="24">
        <f t="shared" si="2"/>
        <v>310.5</v>
      </c>
      <c r="I9" s="32"/>
      <c r="J9" s="26">
        <v>310.5</v>
      </c>
      <c r="K9" s="17"/>
      <c r="L9" s="31"/>
    </row>
    <row r="10" spans="1:12" ht="18.75" customHeight="1">
      <c r="A10" s="22">
        <v>7</v>
      </c>
      <c r="B10" s="15" t="s">
        <v>2</v>
      </c>
      <c r="C10" s="15">
        <f t="shared" si="0"/>
        <v>18</v>
      </c>
      <c r="D10" s="16">
        <v>36097</v>
      </c>
      <c r="E10" s="16">
        <v>42077</v>
      </c>
      <c r="F10" s="49" t="s">
        <v>44</v>
      </c>
      <c r="G10" s="47">
        <f t="shared" si="1"/>
        <v>233.33333333333334</v>
      </c>
      <c r="H10" s="24">
        <f t="shared" si="2"/>
        <v>0</v>
      </c>
      <c r="I10" s="32">
        <v>233.33333333333334</v>
      </c>
      <c r="J10" s="26"/>
      <c r="K10" s="17"/>
      <c r="L10" s="31"/>
    </row>
    <row r="12" spans="4:5" ht="15">
      <c r="D12" s="56"/>
      <c r="E12" s="56"/>
    </row>
    <row r="13" spans="2:6" ht="15">
      <c r="B13" s="57"/>
      <c r="D13" s="56"/>
      <c r="E13" s="56"/>
      <c r="F13" s="57"/>
    </row>
    <row r="14" spans="2:6" ht="15">
      <c r="B14" s="57"/>
      <c r="D14" s="56"/>
      <c r="E14" s="56"/>
      <c r="F14" s="57"/>
    </row>
    <row r="15" spans="2:6" ht="15">
      <c r="B15" s="57"/>
      <c r="D15" s="56"/>
      <c r="E15" s="56"/>
      <c r="F15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K24" sqref="K24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4</v>
      </c>
      <c r="C4" s="15">
        <f aca="true" t="shared" si="0" ref="C4:C20">YEAR($D$3)-YEAR(D4)</f>
        <v>23</v>
      </c>
      <c r="D4" s="16">
        <v>34317</v>
      </c>
      <c r="E4" s="16">
        <v>42624</v>
      </c>
      <c r="F4" s="29" t="s">
        <v>219</v>
      </c>
      <c r="G4" s="12">
        <f aca="true" t="shared" si="1" ref="G4:G20">(H4+I4)</f>
        <v>987.3</v>
      </c>
      <c r="H4" s="24">
        <f aca="true" t="shared" si="2" ref="H4:H20">SUM(J4:L4)</f>
        <v>987.3</v>
      </c>
      <c r="I4" s="27"/>
      <c r="J4" s="26">
        <v>287.3</v>
      </c>
      <c r="K4" s="17">
        <v>700</v>
      </c>
      <c r="L4" s="31"/>
    </row>
    <row r="5" spans="1:12" ht="18.75" customHeight="1">
      <c r="A5" s="22">
        <v>2</v>
      </c>
      <c r="B5" s="15" t="s">
        <v>5</v>
      </c>
      <c r="C5" s="15">
        <f t="shared" si="0"/>
        <v>24</v>
      </c>
      <c r="D5" s="16">
        <v>33706</v>
      </c>
      <c r="E5" s="16">
        <v>42624</v>
      </c>
      <c r="F5" s="29" t="s">
        <v>222</v>
      </c>
      <c r="G5" s="12">
        <f t="shared" si="1"/>
        <v>754</v>
      </c>
      <c r="H5" s="24">
        <f t="shared" si="2"/>
        <v>754</v>
      </c>
      <c r="I5" s="27"/>
      <c r="J5" s="26">
        <v>200</v>
      </c>
      <c r="K5" s="17">
        <v>554</v>
      </c>
      <c r="L5" s="31"/>
    </row>
    <row r="6" spans="1:12" ht="18.75" customHeight="1">
      <c r="A6" s="22">
        <v>3</v>
      </c>
      <c r="B6" s="15" t="s">
        <v>4</v>
      </c>
      <c r="C6" s="15">
        <f t="shared" si="0"/>
        <v>21</v>
      </c>
      <c r="D6" s="16">
        <v>34729</v>
      </c>
      <c r="E6" s="16">
        <v>42624</v>
      </c>
      <c r="F6" s="29" t="s">
        <v>371</v>
      </c>
      <c r="G6" s="12">
        <f t="shared" si="1"/>
        <v>732.1</v>
      </c>
      <c r="H6" s="24">
        <f t="shared" si="2"/>
        <v>732.1</v>
      </c>
      <c r="I6" s="32"/>
      <c r="J6" s="26">
        <v>732.1</v>
      </c>
      <c r="K6" s="17"/>
      <c r="L6" s="31"/>
    </row>
    <row r="7" spans="1:12" ht="18.75" customHeight="1">
      <c r="A7" s="22">
        <v>4</v>
      </c>
      <c r="B7" s="15" t="s">
        <v>6</v>
      </c>
      <c r="C7" s="15">
        <f t="shared" si="0"/>
        <v>23</v>
      </c>
      <c r="D7" s="16">
        <v>34190</v>
      </c>
      <c r="E7" s="16">
        <v>42679</v>
      </c>
      <c r="F7" s="29" t="s">
        <v>406</v>
      </c>
      <c r="G7" s="12">
        <f t="shared" si="1"/>
        <v>700</v>
      </c>
      <c r="H7" s="24">
        <f t="shared" si="2"/>
        <v>700</v>
      </c>
      <c r="I7" s="32"/>
      <c r="J7" s="26"/>
      <c r="K7" s="17"/>
      <c r="L7" s="31">
        <v>700</v>
      </c>
    </row>
    <row r="8" spans="1:12" ht="18.75" customHeight="1">
      <c r="A8" s="22">
        <v>5</v>
      </c>
      <c r="B8" s="15" t="s">
        <v>8</v>
      </c>
      <c r="C8" s="15">
        <f t="shared" si="0"/>
        <v>20</v>
      </c>
      <c r="D8" s="16">
        <v>35154</v>
      </c>
      <c r="E8" s="16">
        <v>42512</v>
      </c>
      <c r="F8" s="29" t="s">
        <v>220</v>
      </c>
      <c r="G8" s="12">
        <f t="shared" si="1"/>
        <v>647.5</v>
      </c>
      <c r="H8" s="24">
        <f t="shared" si="2"/>
        <v>647.5</v>
      </c>
      <c r="I8" s="27"/>
      <c r="J8" s="26"/>
      <c r="K8" s="17">
        <v>647.5</v>
      </c>
      <c r="L8" s="31"/>
    </row>
    <row r="9" spans="1:12" ht="18.75" customHeight="1">
      <c r="A9" s="22">
        <v>6</v>
      </c>
      <c r="B9" s="15" t="s">
        <v>3</v>
      </c>
      <c r="C9" s="15">
        <f t="shared" si="0"/>
        <v>22</v>
      </c>
      <c r="D9" s="16">
        <v>34592</v>
      </c>
      <c r="E9" s="16">
        <v>42679</v>
      </c>
      <c r="F9" s="29" t="s">
        <v>407</v>
      </c>
      <c r="G9" s="12">
        <f t="shared" si="1"/>
        <v>647.5</v>
      </c>
      <c r="H9" s="24">
        <f t="shared" si="2"/>
        <v>647.5</v>
      </c>
      <c r="I9" s="32"/>
      <c r="J9" s="26"/>
      <c r="K9" s="17"/>
      <c r="L9" s="31">
        <v>647.5</v>
      </c>
    </row>
    <row r="10" spans="1:12" ht="18.75" customHeight="1">
      <c r="A10" s="22">
        <v>7</v>
      </c>
      <c r="B10" s="15" t="s">
        <v>5</v>
      </c>
      <c r="C10" s="15">
        <f t="shared" si="0"/>
        <v>22</v>
      </c>
      <c r="D10" s="16">
        <v>34597</v>
      </c>
      <c r="E10" s="16">
        <v>42512</v>
      </c>
      <c r="F10" s="29" t="s">
        <v>225</v>
      </c>
      <c r="G10" s="12">
        <f t="shared" si="1"/>
        <v>638.5</v>
      </c>
      <c r="H10" s="24">
        <f t="shared" si="2"/>
        <v>638.5</v>
      </c>
      <c r="I10" s="27"/>
      <c r="J10" s="26">
        <v>200</v>
      </c>
      <c r="K10" s="17">
        <v>438.5</v>
      </c>
      <c r="L10" s="31"/>
    </row>
    <row r="11" spans="1:12" ht="18.75" customHeight="1">
      <c r="A11" s="22">
        <v>8</v>
      </c>
      <c r="B11" s="15" t="s">
        <v>5</v>
      </c>
      <c r="C11" s="15">
        <f t="shared" si="0"/>
        <v>22</v>
      </c>
      <c r="D11" s="16">
        <v>34464</v>
      </c>
      <c r="E11" s="16">
        <v>42624</v>
      </c>
      <c r="F11" s="29" t="s">
        <v>372</v>
      </c>
      <c r="G11" s="12">
        <f t="shared" si="1"/>
        <v>626.4</v>
      </c>
      <c r="H11" s="24">
        <f t="shared" si="2"/>
        <v>626.4</v>
      </c>
      <c r="I11" s="32"/>
      <c r="J11" s="26">
        <v>626.4</v>
      </c>
      <c r="K11" s="17"/>
      <c r="L11" s="31"/>
    </row>
    <row r="12" spans="1:12" ht="18.75" customHeight="1">
      <c r="A12" s="22">
        <v>9</v>
      </c>
      <c r="B12" s="15" t="s">
        <v>4</v>
      </c>
      <c r="C12" s="15">
        <f t="shared" si="0"/>
        <v>20</v>
      </c>
      <c r="D12" s="16">
        <v>35144</v>
      </c>
      <c r="E12" s="16">
        <v>42512</v>
      </c>
      <c r="F12" s="29" t="s">
        <v>221</v>
      </c>
      <c r="G12" s="12">
        <f t="shared" si="1"/>
        <v>598.9</v>
      </c>
      <c r="H12" s="24">
        <f t="shared" si="2"/>
        <v>598.9</v>
      </c>
      <c r="I12" s="27"/>
      <c r="J12" s="26"/>
      <c r="K12" s="17">
        <v>598.9</v>
      </c>
      <c r="L12" s="31"/>
    </row>
    <row r="13" spans="1:12" ht="18.75" customHeight="1">
      <c r="A13" s="22">
        <v>10</v>
      </c>
      <c r="B13" s="15" t="s">
        <v>6</v>
      </c>
      <c r="C13" s="15">
        <f t="shared" si="0"/>
        <v>24</v>
      </c>
      <c r="D13" s="16">
        <v>33751</v>
      </c>
      <c r="E13" s="16">
        <v>42679</v>
      </c>
      <c r="F13" s="29" t="s">
        <v>408</v>
      </c>
      <c r="G13" s="12">
        <f t="shared" si="1"/>
        <v>598.9</v>
      </c>
      <c r="H13" s="24">
        <f t="shared" si="2"/>
        <v>598.9</v>
      </c>
      <c r="I13" s="32"/>
      <c r="J13" s="26"/>
      <c r="K13" s="17"/>
      <c r="L13" s="31">
        <v>598.9</v>
      </c>
    </row>
    <row r="14" spans="1:12" ht="18.75" customHeight="1">
      <c r="A14" s="22">
        <v>11</v>
      </c>
      <c r="B14" s="15" t="s">
        <v>4</v>
      </c>
      <c r="C14" s="15">
        <f t="shared" si="0"/>
        <v>20</v>
      </c>
      <c r="D14" s="16">
        <v>35317</v>
      </c>
      <c r="E14" s="16">
        <v>42512</v>
      </c>
      <c r="F14" s="29" t="s">
        <v>223</v>
      </c>
      <c r="G14" s="12">
        <f t="shared" si="1"/>
        <v>512.5</v>
      </c>
      <c r="H14" s="24">
        <f t="shared" si="2"/>
        <v>512.5</v>
      </c>
      <c r="I14" s="27"/>
      <c r="J14" s="26"/>
      <c r="K14" s="17">
        <v>512.5</v>
      </c>
      <c r="L14" s="31"/>
    </row>
    <row r="15" spans="1:12" ht="18.75" customHeight="1">
      <c r="A15" s="22">
        <v>12</v>
      </c>
      <c r="B15" s="15" t="s">
        <v>4</v>
      </c>
      <c r="C15" s="15">
        <f t="shared" si="0"/>
        <v>23</v>
      </c>
      <c r="D15" s="16">
        <v>34311</v>
      </c>
      <c r="E15" s="16">
        <v>42512</v>
      </c>
      <c r="F15" s="29" t="s">
        <v>224</v>
      </c>
      <c r="G15" s="12">
        <f t="shared" si="1"/>
        <v>474</v>
      </c>
      <c r="H15" s="24">
        <f t="shared" si="2"/>
        <v>474</v>
      </c>
      <c r="I15" s="27"/>
      <c r="J15" s="26"/>
      <c r="K15" s="17">
        <v>474</v>
      </c>
      <c r="L15" s="31"/>
    </row>
    <row r="16" spans="1:12" ht="18.75" customHeight="1">
      <c r="A16" s="22">
        <v>13</v>
      </c>
      <c r="B16" s="15" t="s">
        <v>5</v>
      </c>
      <c r="C16" s="15">
        <f t="shared" si="0"/>
        <v>24</v>
      </c>
      <c r="D16" s="16">
        <v>33701</v>
      </c>
      <c r="E16" s="16">
        <v>42624</v>
      </c>
      <c r="F16" s="29" t="s">
        <v>380</v>
      </c>
      <c r="G16" s="12">
        <f t="shared" si="1"/>
        <v>362.9</v>
      </c>
      <c r="H16" s="24">
        <f t="shared" si="2"/>
        <v>362.9</v>
      </c>
      <c r="I16" s="32"/>
      <c r="J16" s="26">
        <v>362.9</v>
      </c>
      <c r="K16" s="17"/>
      <c r="L16" s="31"/>
    </row>
    <row r="17" spans="1:12" ht="18.75" customHeight="1">
      <c r="A17" s="22">
        <v>14</v>
      </c>
      <c r="B17" s="15" t="s">
        <v>20</v>
      </c>
      <c r="C17" s="15">
        <f t="shared" si="0"/>
        <v>23</v>
      </c>
      <c r="D17" s="16">
        <v>34240</v>
      </c>
      <c r="E17" s="16">
        <v>42077</v>
      </c>
      <c r="F17" s="29" t="s">
        <v>56</v>
      </c>
      <c r="G17" s="12">
        <f t="shared" si="1"/>
        <v>233.33333333333334</v>
      </c>
      <c r="H17" s="24">
        <f t="shared" si="2"/>
        <v>0</v>
      </c>
      <c r="I17" s="32">
        <v>233.33333333333334</v>
      </c>
      <c r="J17" s="26"/>
      <c r="K17" s="17"/>
      <c r="L17" s="31"/>
    </row>
    <row r="18" spans="1:12" ht="18.75" customHeight="1">
      <c r="A18" s="22">
        <v>15</v>
      </c>
      <c r="B18" s="15" t="s">
        <v>14</v>
      </c>
      <c r="C18" s="15">
        <f t="shared" si="0"/>
        <v>24</v>
      </c>
      <c r="D18" s="16">
        <v>33739</v>
      </c>
      <c r="E18" s="16">
        <v>42624</v>
      </c>
      <c r="F18" s="29" t="s">
        <v>398</v>
      </c>
      <c r="G18" s="12">
        <f t="shared" si="1"/>
        <v>200</v>
      </c>
      <c r="H18" s="24">
        <f t="shared" si="2"/>
        <v>200</v>
      </c>
      <c r="I18" s="32"/>
      <c r="J18" s="26">
        <v>200</v>
      </c>
      <c r="K18" s="17"/>
      <c r="L18" s="31"/>
    </row>
    <row r="19" spans="1:12" ht="18.75" customHeight="1">
      <c r="A19" s="22">
        <v>16</v>
      </c>
      <c r="B19" s="15" t="s">
        <v>8</v>
      </c>
      <c r="C19" s="15">
        <f t="shared" si="0"/>
        <v>21</v>
      </c>
      <c r="D19" s="16">
        <v>34880</v>
      </c>
      <c r="E19" s="16">
        <v>42321</v>
      </c>
      <c r="F19" s="29" t="s">
        <v>55</v>
      </c>
      <c r="G19" s="12">
        <f t="shared" si="1"/>
        <v>73.5</v>
      </c>
      <c r="H19" s="24">
        <f t="shared" si="2"/>
        <v>0</v>
      </c>
      <c r="I19" s="32">
        <v>73.5</v>
      </c>
      <c r="J19" s="26"/>
      <c r="K19" s="17"/>
      <c r="L19" s="31"/>
    </row>
    <row r="20" spans="1:12" ht="18.75" customHeight="1">
      <c r="A20" s="22">
        <v>17</v>
      </c>
      <c r="B20" s="15" t="s">
        <v>10</v>
      </c>
      <c r="C20" s="15">
        <f t="shared" si="0"/>
        <v>22</v>
      </c>
      <c r="D20" s="16">
        <v>34562</v>
      </c>
      <c r="E20" s="16">
        <v>41878</v>
      </c>
      <c r="F20" s="29" t="s">
        <v>54</v>
      </c>
      <c r="G20" s="12">
        <f t="shared" si="1"/>
        <v>43.6</v>
      </c>
      <c r="H20" s="24">
        <f t="shared" si="2"/>
        <v>0</v>
      </c>
      <c r="I20" s="32">
        <v>43.6</v>
      </c>
      <c r="J20" s="26"/>
      <c r="K20" s="17"/>
      <c r="L20" s="31"/>
    </row>
    <row r="21" spans="2:6" ht="15">
      <c r="B21" s="57"/>
      <c r="D21" s="56"/>
      <c r="E21" s="56"/>
      <c r="F21" s="57"/>
    </row>
    <row r="22" spans="2:6" ht="15">
      <c r="B22" s="57"/>
      <c r="D22" s="56"/>
      <c r="E22" s="56"/>
      <c r="F22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5</v>
      </c>
      <c r="C4" s="15">
        <f aca="true" t="shared" si="0" ref="C4:C13">YEAR($D$3)-YEAR(D4)</f>
        <v>24</v>
      </c>
      <c r="D4" s="16">
        <v>33748</v>
      </c>
      <c r="E4" s="16">
        <v>42624</v>
      </c>
      <c r="F4" s="29" t="s">
        <v>228</v>
      </c>
      <c r="G4" s="12">
        <f aca="true" t="shared" si="1" ref="G4:G13">(H4+I4)</f>
        <v>1092.4</v>
      </c>
      <c r="H4" s="24">
        <f aca="true" t="shared" si="2" ref="H4:H13">SUM(J4:L4)</f>
        <v>1092.4</v>
      </c>
      <c r="I4" s="27"/>
      <c r="J4" s="26">
        <v>392.4</v>
      </c>
      <c r="K4" s="17">
        <v>700</v>
      </c>
      <c r="L4" s="31"/>
    </row>
    <row r="5" spans="1:12" ht="18.75" customHeight="1">
      <c r="A5" s="22">
        <v>2</v>
      </c>
      <c r="B5" s="15" t="s">
        <v>5</v>
      </c>
      <c r="C5" s="15">
        <f t="shared" si="0"/>
        <v>24</v>
      </c>
      <c r="D5" s="16">
        <v>33829</v>
      </c>
      <c r="E5" s="16">
        <v>42624</v>
      </c>
      <c r="F5" s="29" t="s">
        <v>229</v>
      </c>
      <c r="G5" s="12">
        <f t="shared" si="1"/>
        <v>913.2</v>
      </c>
      <c r="H5" s="24">
        <f t="shared" si="2"/>
        <v>913.2</v>
      </c>
      <c r="I5" s="27"/>
      <c r="J5" s="26">
        <v>265.7</v>
      </c>
      <c r="K5" s="17">
        <v>647.5</v>
      </c>
      <c r="L5" s="31"/>
    </row>
    <row r="6" spans="1:12" ht="18.75" customHeight="1">
      <c r="A6" s="22">
        <v>3</v>
      </c>
      <c r="B6" s="15" t="s">
        <v>5</v>
      </c>
      <c r="C6" s="15">
        <f t="shared" si="0"/>
        <v>20</v>
      </c>
      <c r="D6" s="16">
        <v>35220</v>
      </c>
      <c r="E6" s="16">
        <v>42624</v>
      </c>
      <c r="F6" s="29" t="s">
        <v>230</v>
      </c>
      <c r="G6" s="12">
        <f t="shared" si="1"/>
        <v>798.9</v>
      </c>
      <c r="H6" s="24">
        <f t="shared" si="2"/>
        <v>798.9</v>
      </c>
      <c r="I6" s="27"/>
      <c r="J6" s="26">
        <v>200</v>
      </c>
      <c r="K6" s="17">
        <v>598.9</v>
      </c>
      <c r="L6" s="31"/>
    </row>
    <row r="7" spans="1:12" ht="18.75" customHeight="1">
      <c r="A7" s="22">
        <v>4</v>
      </c>
      <c r="B7" s="15" t="s">
        <v>6</v>
      </c>
      <c r="C7" s="15">
        <f t="shared" si="0"/>
        <v>22</v>
      </c>
      <c r="D7" s="16">
        <v>34374</v>
      </c>
      <c r="E7" s="16">
        <v>42679</v>
      </c>
      <c r="F7" s="29" t="s">
        <v>409</v>
      </c>
      <c r="G7" s="12">
        <f t="shared" si="1"/>
        <v>700</v>
      </c>
      <c r="H7" s="24">
        <f t="shared" si="2"/>
        <v>700</v>
      </c>
      <c r="I7" s="32"/>
      <c r="J7" s="26"/>
      <c r="K7" s="17"/>
      <c r="L7" s="31">
        <v>700</v>
      </c>
    </row>
    <row r="8" spans="1:12" ht="18.75" customHeight="1">
      <c r="A8" s="22">
        <v>5</v>
      </c>
      <c r="B8" s="15" t="s">
        <v>6</v>
      </c>
      <c r="C8" s="15">
        <f t="shared" si="0"/>
        <v>22</v>
      </c>
      <c r="D8" s="16">
        <v>34526</v>
      </c>
      <c r="E8" s="16">
        <v>42679</v>
      </c>
      <c r="F8" s="29" t="s">
        <v>410</v>
      </c>
      <c r="G8" s="12">
        <f t="shared" si="1"/>
        <v>647.5</v>
      </c>
      <c r="H8" s="24">
        <f t="shared" si="2"/>
        <v>647.5</v>
      </c>
      <c r="I8" s="32"/>
      <c r="J8" s="26"/>
      <c r="K8" s="17"/>
      <c r="L8" s="31">
        <v>647.5</v>
      </c>
    </row>
    <row r="9" spans="1:12" ht="18.75" customHeight="1">
      <c r="A9" s="22">
        <v>6</v>
      </c>
      <c r="B9" s="15" t="s">
        <v>8</v>
      </c>
      <c r="C9" s="15">
        <f t="shared" si="0"/>
        <v>20</v>
      </c>
      <c r="D9" s="16">
        <v>35145</v>
      </c>
      <c r="E9" s="16">
        <v>42624</v>
      </c>
      <c r="F9" s="29" t="s">
        <v>52</v>
      </c>
      <c r="G9" s="12">
        <f t="shared" si="1"/>
        <v>287.3</v>
      </c>
      <c r="H9" s="24">
        <f t="shared" si="2"/>
        <v>287.3</v>
      </c>
      <c r="I9" s="32"/>
      <c r="J9" s="26">
        <v>287.3</v>
      </c>
      <c r="K9" s="17"/>
      <c r="L9" s="31"/>
    </row>
    <row r="10" spans="1:12" ht="18.75" customHeight="1">
      <c r="A10" s="22">
        <v>7</v>
      </c>
      <c r="B10" s="15" t="s">
        <v>7</v>
      </c>
      <c r="C10" s="15">
        <f t="shared" si="0"/>
        <v>21</v>
      </c>
      <c r="D10" s="16">
        <v>34871</v>
      </c>
      <c r="E10" s="16">
        <v>42624</v>
      </c>
      <c r="F10" s="29" t="s">
        <v>57</v>
      </c>
      <c r="G10" s="12">
        <f t="shared" si="1"/>
        <v>245.8</v>
      </c>
      <c r="H10" s="24">
        <f t="shared" si="2"/>
        <v>245.8</v>
      </c>
      <c r="I10" s="32"/>
      <c r="J10" s="26">
        <v>245.8</v>
      </c>
      <c r="K10" s="17"/>
      <c r="L10" s="31"/>
    </row>
    <row r="11" spans="1:12" ht="18.75" customHeight="1">
      <c r="A11" s="22">
        <v>8</v>
      </c>
      <c r="B11" s="15" t="s">
        <v>46</v>
      </c>
      <c r="C11" s="15">
        <f t="shared" si="0"/>
        <v>22</v>
      </c>
      <c r="D11" s="16">
        <v>34385</v>
      </c>
      <c r="E11" s="16">
        <v>42077</v>
      </c>
      <c r="F11" s="29" t="s">
        <v>58</v>
      </c>
      <c r="G11" s="12">
        <f t="shared" si="1"/>
        <v>233.33333333333334</v>
      </c>
      <c r="H11" s="24">
        <f t="shared" si="2"/>
        <v>0</v>
      </c>
      <c r="I11" s="32">
        <v>233.33333333333334</v>
      </c>
      <c r="J11" s="26"/>
      <c r="K11" s="17"/>
      <c r="L11" s="31"/>
    </row>
    <row r="12" spans="1:12" ht="15">
      <c r="A12" s="22">
        <v>9</v>
      </c>
      <c r="B12" s="15" t="s">
        <v>14</v>
      </c>
      <c r="C12" s="15">
        <f t="shared" si="0"/>
        <v>23</v>
      </c>
      <c r="D12" s="16">
        <v>33977</v>
      </c>
      <c r="E12" s="16">
        <v>42624</v>
      </c>
      <c r="F12" s="29" t="s">
        <v>390</v>
      </c>
      <c r="G12" s="12">
        <f t="shared" si="1"/>
        <v>227.3</v>
      </c>
      <c r="H12" s="24">
        <f t="shared" si="2"/>
        <v>227.3</v>
      </c>
      <c r="I12" s="32"/>
      <c r="J12" s="26">
        <v>227.3</v>
      </c>
      <c r="K12" s="17"/>
      <c r="L12" s="31"/>
    </row>
    <row r="13" spans="1:12" ht="15">
      <c r="A13" s="22">
        <v>10</v>
      </c>
      <c r="B13" s="15" t="s">
        <v>0</v>
      </c>
      <c r="C13" s="15">
        <f t="shared" si="0"/>
        <v>21</v>
      </c>
      <c r="D13" s="16">
        <v>35000</v>
      </c>
      <c r="E13" s="16">
        <v>41692</v>
      </c>
      <c r="F13" s="29" t="s">
        <v>227</v>
      </c>
      <c r="G13" s="12">
        <f t="shared" si="1"/>
        <v>58.333333333333336</v>
      </c>
      <c r="H13" s="24">
        <f t="shared" si="2"/>
        <v>0</v>
      </c>
      <c r="I13" s="32">
        <v>58.333333333333336</v>
      </c>
      <c r="J13" s="26"/>
      <c r="K13" s="17"/>
      <c r="L13" s="31"/>
    </row>
    <row r="14" spans="2:6" ht="15">
      <c r="B14" s="57"/>
      <c r="D14" s="56"/>
      <c r="E14" s="56"/>
      <c r="F14" s="57"/>
    </row>
    <row r="15" spans="2:6" ht="15">
      <c r="B15" s="57"/>
      <c r="D15" s="56"/>
      <c r="E15" s="56"/>
      <c r="F15" s="57"/>
    </row>
    <row r="16" spans="2:6" ht="15">
      <c r="B16" s="57"/>
      <c r="D16" s="56"/>
      <c r="E16" s="56"/>
      <c r="F16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10</v>
      </c>
      <c r="C4" s="15">
        <f aca="true" t="shared" si="0" ref="C4:C24">YEAR($D$3)-YEAR(D4)</f>
        <v>27</v>
      </c>
      <c r="D4" s="16">
        <v>32720</v>
      </c>
      <c r="E4" s="16">
        <v>42624</v>
      </c>
      <c r="F4" s="29" t="s">
        <v>59</v>
      </c>
      <c r="G4" s="12">
        <f aca="true" t="shared" si="1" ref="G4:G24">(H4+I4)</f>
        <v>2770.9333333333334</v>
      </c>
      <c r="H4" s="24">
        <f aca="true" t="shared" si="2" ref="H4:H24">SUM(J4:L4)</f>
        <v>2132.1</v>
      </c>
      <c r="I4" s="32">
        <v>638.8333333333334</v>
      </c>
      <c r="J4" s="26">
        <v>732.1</v>
      </c>
      <c r="K4" s="17">
        <v>700</v>
      </c>
      <c r="L4" s="31">
        <v>700</v>
      </c>
    </row>
    <row r="5" spans="1:12" ht="18.75" customHeight="1">
      <c r="A5" s="22">
        <v>2</v>
      </c>
      <c r="B5" s="15" t="s">
        <v>5</v>
      </c>
      <c r="C5" s="15">
        <f t="shared" si="0"/>
        <v>29</v>
      </c>
      <c r="D5" s="16">
        <v>32007</v>
      </c>
      <c r="E5" s="16">
        <v>42624</v>
      </c>
      <c r="F5" s="29" t="s">
        <v>64</v>
      </c>
      <c r="G5" s="12">
        <f t="shared" si="1"/>
        <v>1780.9</v>
      </c>
      <c r="H5" s="24">
        <f t="shared" si="2"/>
        <v>1780.9</v>
      </c>
      <c r="I5" s="27"/>
      <c r="J5" s="26">
        <v>579.4</v>
      </c>
      <c r="K5" s="17">
        <v>554</v>
      </c>
      <c r="L5" s="31">
        <v>647.5</v>
      </c>
    </row>
    <row r="6" spans="1:12" ht="18.75" customHeight="1">
      <c r="A6" s="22">
        <v>3</v>
      </c>
      <c r="B6" s="15" t="s">
        <v>0</v>
      </c>
      <c r="C6" s="15">
        <f t="shared" si="0"/>
        <v>27</v>
      </c>
      <c r="D6" s="16">
        <v>32596</v>
      </c>
      <c r="E6" s="16">
        <v>42624</v>
      </c>
      <c r="F6" s="29" t="s">
        <v>235</v>
      </c>
      <c r="G6" s="12">
        <f t="shared" si="1"/>
        <v>875.4</v>
      </c>
      <c r="H6" s="24">
        <f t="shared" si="2"/>
        <v>875.4</v>
      </c>
      <c r="I6" s="27"/>
      <c r="J6" s="26">
        <v>362.9</v>
      </c>
      <c r="K6" s="17">
        <v>512.5</v>
      </c>
      <c r="L6" s="31"/>
    </row>
    <row r="7" spans="1:12" ht="18.75" customHeight="1">
      <c r="A7" s="22">
        <v>4</v>
      </c>
      <c r="B7" s="15" t="s">
        <v>6</v>
      </c>
      <c r="C7" s="15">
        <f t="shared" si="0"/>
        <v>28</v>
      </c>
      <c r="D7" s="16">
        <v>32187</v>
      </c>
      <c r="E7" s="16">
        <v>42077</v>
      </c>
      <c r="F7" s="29" t="s">
        <v>63</v>
      </c>
      <c r="G7" s="12">
        <f t="shared" si="1"/>
        <v>863.3333333333334</v>
      </c>
      <c r="H7" s="24">
        <f t="shared" si="2"/>
        <v>647.5</v>
      </c>
      <c r="I7" s="32">
        <v>215.83333333333334</v>
      </c>
      <c r="J7" s="26"/>
      <c r="K7" s="17">
        <v>647.5</v>
      </c>
      <c r="L7" s="31"/>
    </row>
    <row r="8" spans="1:12" ht="18.75" customHeight="1">
      <c r="A8" s="22">
        <v>5</v>
      </c>
      <c r="B8" s="15" t="s">
        <v>1</v>
      </c>
      <c r="C8" s="15">
        <f t="shared" si="0"/>
        <v>29</v>
      </c>
      <c r="D8" s="16">
        <v>31828</v>
      </c>
      <c r="E8" s="16">
        <v>42512</v>
      </c>
      <c r="F8" s="29" t="s">
        <v>237</v>
      </c>
      <c r="G8" s="12">
        <f t="shared" si="1"/>
        <v>598.9</v>
      </c>
      <c r="H8" s="24">
        <f t="shared" si="2"/>
        <v>598.9</v>
      </c>
      <c r="I8" s="27"/>
      <c r="J8" s="26"/>
      <c r="K8" s="17">
        <v>598.9</v>
      </c>
      <c r="L8" s="31"/>
    </row>
    <row r="9" spans="1:12" ht="18.75" customHeight="1">
      <c r="A9" s="22">
        <v>6</v>
      </c>
      <c r="B9" s="15" t="s">
        <v>5</v>
      </c>
      <c r="C9" s="15">
        <f t="shared" si="0"/>
        <v>26</v>
      </c>
      <c r="D9" s="16">
        <v>33064</v>
      </c>
      <c r="E9" s="16">
        <v>42679</v>
      </c>
      <c r="F9" s="29" t="s">
        <v>413</v>
      </c>
      <c r="G9" s="12">
        <f t="shared" si="1"/>
        <v>598.9</v>
      </c>
      <c r="H9" s="24">
        <f t="shared" si="2"/>
        <v>598.9</v>
      </c>
      <c r="I9" s="32"/>
      <c r="J9" s="26"/>
      <c r="K9" s="17"/>
      <c r="L9" s="31">
        <v>598.9</v>
      </c>
    </row>
    <row r="10" spans="1:12" ht="18.75" customHeight="1">
      <c r="A10" s="22">
        <v>7</v>
      </c>
      <c r="B10" s="15" t="s">
        <v>6</v>
      </c>
      <c r="C10" s="15">
        <f t="shared" si="0"/>
        <v>29</v>
      </c>
      <c r="D10" s="16">
        <v>31855</v>
      </c>
      <c r="E10" s="16">
        <v>42679</v>
      </c>
      <c r="F10" s="29" t="s">
        <v>414</v>
      </c>
      <c r="G10" s="12">
        <f t="shared" si="1"/>
        <v>554</v>
      </c>
      <c r="H10" s="24">
        <f t="shared" si="2"/>
        <v>554</v>
      </c>
      <c r="I10" s="32"/>
      <c r="J10" s="26"/>
      <c r="K10" s="17"/>
      <c r="L10" s="31">
        <v>554</v>
      </c>
    </row>
    <row r="11" spans="1:12" ht="18.75" customHeight="1">
      <c r="A11" s="22">
        <v>8</v>
      </c>
      <c r="B11" s="15" t="s">
        <v>9</v>
      </c>
      <c r="C11" s="15">
        <f t="shared" si="0"/>
        <v>26</v>
      </c>
      <c r="D11" s="16">
        <v>33053</v>
      </c>
      <c r="E11" s="16">
        <v>42321</v>
      </c>
      <c r="F11" s="29" t="s">
        <v>62</v>
      </c>
      <c r="G11" s="12">
        <f t="shared" si="1"/>
        <v>548.8666666666667</v>
      </c>
      <c r="H11" s="24">
        <f t="shared" si="2"/>
        <v>347</v>
      </c>
      <c r="I11" s="32">
        <v>201.86666666666667</v>
      </c>
      <c r="J11" s="26"/>
      <c r="K11" s="17">
        <v>347</v>
      </c>
      <c r="L11" s="31"/>
    </row>
    <row r="12" spans="1:12" ht="18.75" customHeight="1">
      <c r="A12" s="22">
        <v>9</v>
      </c>
      <c r="B12" s="15" t="s">
        <v>6</v>
      </c>
      <c r="C12" s="15">
        <f t="shared" si="0"/>
        <v>29</v>
      </c>
      <c r="D12" s="16">
        <v>31974</v>
      </c>
      <c r="E12" s="16">
        <v>42679</v>
      </c>
      <c r="F12" s="29" t="s">
        <v>415</v>
      </c>
      <c r="G12" s="12">
        <f t="shared" si="1"/>
        <v>512.5</v>
      </c>
      <c r="H12" s="24">
        <f t="shared" si="2"/>
        <v>512.5</v>
      </c>
      <c r="I12" s="32"/>
      <c r="J12" s="26"/>
      <c r="K12" s="17"/>
      <c r="L12" s="31">
        <v>512.5</v>
      </c>
    </row>
    <row r="13" spans="1:12" ht="18.75" customHeight="1">
      <c r="A13" s="22">
        <v>10</v>
      </c>
      <c r="B13" s="15" t="s">
        <v>3</v>
      </c>
      <c r="C13" s="15">
        <f t="shared" si="0"/>
        <v>26</v>
      </c>
      <c r="D13" s="16">
        <v>33059</v>
      </c>
      <c r="E13" s="16">
        <v>42512</v>
      </c>
      <c r="F13" s="29" t="s">
        <v>238</v>
      </c>
      <c r="G13" s="12">
        <f t="shared" si="1"/>
        <v>474</v>
      </c>
      <c r="H13" s="24">
        <f t="shared" si="2"/>
        <v>474</v>
      </c>
      <c r="I13" s="27"/>
      <c r="J13" s="26"/>
      <c r="K13" s="17">
        <v>474</v>
      </c>
      <c r="L13" s="31"/>
    </row>
    <row r="14" spans="1:12" ht="18.75" customHeight="1">
      <c r="A14" s="22">
        <v>11</v>
      </c>
      <c r="B14" s="15" t="s">
        <v>5</v>
      </c>
      <c r="C14" s="15">
        <f t="shared" si="0"/>
        <v>27</v>
      </c>
      <c r="D14" s="16">
        <v>32522</v>
      </c>
      <c r="E14" s="16">
        <v>42679</v>
      </c>
      <c r="F14" s="29" t="s">
        <v>416</v>
      </c>
      <c r="G14" s="12">
        <f t="shared" si="1"/>
        <v>474</v>
      </c>
      <c r="H14" s="24">
        <f t="shared" si="2"/>
        <v>474</v>
      </c>
      <c r="I14" s="32"/>
      <c r="J14" s="26"/>
      <c r="K14" s="17"/>
      <c r="L14" s="31">
        <v>474</v>
      </c>
    </row>
    <row r="15" spans="1:12" ht="18.75" customHeight="1">
      <c r="A15" s="22">
        <v>12</v>
      </c>
      <c r="B15" s="15" t="s">
        <v>1</v>
      </c>
      <c r="C15" s="15">
        <f t="shared" si="0"/>
        <v>29</v>
      </c>
      <c r="D15" s="16">
        <v>32105</v>
      </c>
      <c r="E15" s="16">
        <v>42512</v>
      </c>
      <c r="F15" s="29" t="s">
        <v>72</v>
      </c>
      <c r="G15" s="12">
        <f t="shared" si="1"/>
        <v>438.5</v>
      </c>
      <c r="H15" s="24">
        <f t="shared" si="2"/>
        <v>438.5</v>
      </c>
      <c r="I15" s="27"/>
      <c r="J15" s="26"/>
      <c r="K15" s="17">
        <v>438.5</v>
      </c>
      <c r="L15" s="31"/>
    </row>
    <row r="16" spans="1:12" ht="18.75" customHeight="1">
      <c r="A16" s="22">
        <v>13</v>
      </c>
      <c r="B16" s="15" t="s">
        <v>6</v>
      </c>
      <c r="C16" s="15">
        <f t="shared" si="0"/>
        <v>29</v>
      </c>
      <c r="D16" s="16">
        <v>31803</v>
      </c>
      <c r="E16" s="16">
        <v>42679</v>
      </c>
      <c r="F16" s="29" t="s">
        <v>417</v>
      </c>
      <c r="G16" s="12">
        <f t="shared" si="1"/>
        <v>438.5</v>
      </c>
      <c r="H16" s="24">
        <f t="shared" si="2"/>
        <v>438.5</v>
      </c>
      <c r="I16" s="32"/>
      <c r="J16" s="26"/>
      <c r="K16" s="17"/>
      <c r="L16" s="31">
        <v>438.5</v>
      </c>
    </row>
    <row r="17" spans="1:12" ht="18.75" customHeight="1">
      <c r="A17" s="22">
        <v>14</v>
      </c>
      <c r="B17" s="15" t="s">
        <v>4</v>
      </c>
      <c r="C17" s="15">
        <f t="shared" si="0"/>
        <v>25</v>
      </c>
      <c r="D17" s="16">
        <v>33387</v>
      </c>
      <c r="E17" s="16">
        <v>42512</v>
      </c>
      <c r="F17" s="29" t="s">
        <v>239</v>
      </c>
      <c r="G17" s="12">
        <f t="shared" si="1"/>
        <v>405.6</v>
      </c>
      <c r="H17" s="24">
        <f t="shared" si="2"/>
        <v>405.6</v>
      </c>
      <c r="I17" s="27"/>
      <c r="J17" s="26"/>
      <c r="K17" s="17">
        <v>405.6</v>
      </c>
      <c r="L17" s="31"/>
    </row>
    <row r="18" spans="1:12" ht="18.75" customHeight="1">
      <c r="A18" s="22">
        <v>15</v>
      </c>
      <c r="B18" s="15" t="s">
        <v>1</v>
      </c>
      <c r="C18" s="15">
        <f t="shared" si="0"/>
        <v>26</v>
      </c>
      <c r="D18" s="16">
        <v>33132</v>
      </c>
      <c r="E18" s="16">
        <v>42512</v>
      </c>
      <c r="F18" s="29" t="s">
        <v>240</v>
      </c>
      <c r="G18" s="12">
        <f t="shared" si="1"/>
        <v>375.2</v>
      </c>
      <c r="H18" s="24">
        <f t="shared" si="2"/>
        <v>375.2</v>
      </c>
      <c r="I18" s="27"/>
      <c r="J18" s="26"/>
      <c r="K18" s="17">
        <v>375.2</v>
      </c>
      <c r="L18" s="31"/>
    </row>
    <row r="19" spans="1:12" ht="18.75" customHeight="1">
      <c r="A19" s="22">
        <v>16</v>
      </c>
      <c r="B19" s="15" t="s">
        <v>14</v>
      </c>
      <c r="C19" s="15">
        <f t="shared" si="0"/>
        <v>29</v>
      </c>
      <c r="D19" s="16">
        <v>31912</v>
      </c>
      <c r="E19" s="16">
        <v>42512</v>
      </c>
      <c r="F19" s="29" t="s">
        <v>241</v>
      </c>
      <c r="G19" s="12">
        <f t="shared" si="1"/>
        <v>321</v>
      </c>
      <c r="H19" s="24">
        <f t="shared" si="2"/>
        <v>321</v>
      </c>
      <c r="I19" s="27"/>
      <c r="J19" s="26"/>
      <c r="K19" s="17">
        <v>321</v>
      </c>
      <c r="L19" s="31"/>
    </row>
    <row r="20" spans="1:12" ht="18.75" customHeight="1">
      <c r="A20" s="22">
        <v>17</v>
      </c>
      <c r="B20" s="15" t="s">
        <v>5</v>
      </c>
      <c r="C20" s="15">
        <f t="shared" si="0"/>
        <v>27</v>
      </c>
      <c r="D20" s="16">
        <v>32511</v>
      </c>
      <c r="E20" s="16">
        <v>42624</v>
      </c>
      <c r="F20" s="49" t="s">
        <v>382</v>
      </c>
      <c r="G20" s="47">
        <f t="shared" si="1"/>
        <v>310.5</v>
      </c>
      <c r="H20" s="24">
        <f t="shared" si="2"/>
        <v>310.5</v>
      </c>
      <c r="I20" s="32"/>
      <c r="J20" s="26">
        <v>310.5</v>
      </c>
      <c r="K20" s="17"/>
      <c r="L20" s="31"/>
    </row>
    <row r="21" spans="1:12" ht="18.75" customHeight="1">
      <c r="A21" s="22">
        <v>18</v>
      </c>
      <c r="B21" s="15" t="s">
        <v>11</v>
      </c>
      <c r="C21" s="15">
        <f t="shared" si="0"/>
        <v>27</v>
      </c>
      <c r="D21" s="16">
        <v>32778</v>
      </c>
      <c r="E21" s="16">
        <v>42077</v>
      </c>
      <c r="F21" s="29" t="s">
        <v>232</v>
      </c>
      <c r="G21" s="12">
        <f t="shared" si="1"/>
        <v>199.63333333333333</v>
      </c>
      <c r="H21" s="24">
        <f t="shared" si="2"/>
        <v>0</v>
      </c>
      <c r="I21" s="32">
        <v>199.63333333333333</v>
      </c>
      <c r="J21" s="26"/>
      <c r="K21" s="17"/>
      <c r="L21" s="31"/>
    </row>
    <row r="22" spans="1:12" ht="18.75" customHeight="1">
      <c r="A22" s="22">
        <v>19</v>
      </c>
      <c r="B22" s="15" t="s">
        <v>11</v>
      </c>
      <c r="C22" s="15">
        <f t="shared" si="0"/>
        <v>28</v>
      </c>
      <c r="D22" s="16">
        <v>32209</v>
      </c>
      <c r="E22" s="16">
        <v>42077</v>
      </c>
      <c r="F22" s="29" t="s">
        <v>233</v>
      </c>
      <c r="G22" s="12">
        <f t="shared" si="1"/>
        <v>184.66666666666666</v>
      </c>
      <c r="H22" s="24">
        <f t="shared" si="2"/>
        <v>0</v>
      </c>
      <c r="I22" s="32">
        <v>184.66666666666666</v>
      </c>
      <c r="J22" s="26"/>
      <c r="K22" s="17"/>
      <c r="L22" s="31"/>
    </row>
    <row r="23" spans="1:12" ht="18.75" customHeight="1">
      <c r="A23" s="22">
        <v>20</v>
      </c>
      <c r="B23" s="15" t="s">
        <v>8</v>
      </c>
      <c r="C23" s="15">
        <f t="shared" si="0"/>
        <v>26</v>
      </c>
      <c r="D23" s="16">
        <v>32957</v>
      </c>
      <c r="E23" s="16">
        <v>42077</v>
      </c>
      <c r="F23" s="29" t="s">
        <v>234</v>
      </c>
      <c r="G23" s="12">
        <f t="shared" si="1"/>
        <v>158</v>
      </c>
      <c r="H23" s="24">
        <f t="shared" si="2"/>
        <v>0</v>
      </c>
      <c r="I23" s="32">
        <v>158</v>
      </c>
      <c r="J23" s="26"/>
      <c r="K23" s="17"/>
      <c r="L23" s="31"/>
    </row>
    <row r="24" spans="1:12" ht="18.75" customHeight="1">
      <c r="A24" s="22">
        <v>21</v>
      </c>
      <c r="B24" s="15" t="s">
        <v>8</v>
      </c>
      <c r="C24" s="15">
        <f t="shared" si="0"/>
        <v>28</v>
      </c>
      <c r="D24" s="16">
        <v>32301</v>
      </c>
      <c r="E24" s="16">
        <v>42321</v>
      </c>
      <c r="F24" s="29" t="s">
        <v>60</v>
      </c>
      <c r="G24" s="12">
        <f t="shared" si="1"/>
        <v>130.79999999999998</v>
      </c>
      <c r="H24" s="24">
        <f t="shared" si="2"/>
        <v>0</v>
      </c>
      <c r="I24" s="32">
        <v>130.79999999999998</v>
      </c>
      <c r="J24" s="26"/>
      <c r="K24" s="17"/>
      <c r="L24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20</v>
      </c>
      <c r="C4" s="15">
        <f aca="true" t="shared" si="0" ref="C4:C13">YEAR($D$3)-YEAR(D4)</f>
        <v>29</v>
      </c>
      <c r="D4" s="16">
        <v>31948</v>
      </c>
      <c r="E4" s="16">
        <v>42624</v>
      </c>
      <c r="F4" s="29" t="s">
        <v>143</v>
      </c>
      <c r="G4" s="12">
        <f aca="true" t="shared" si="1" ref="G4:G13">(H4+I4)</f>
        <v>1873</v>
      </c>
      <c r="H4" s="24">
        <f aca="true" t="shared" si="2" ref="H4:H13">SUM(J4:L4)</f>
        <v>1555.6</v>
      </c>
      <c r="I4" s="32">
        <v>317.40000000000003</v>
      </c>
      <c r="J4" s="26">
        <v>855.6</v>
      </c>
      <c r="K4" s="17">
        <v>700</v>
      </c>
      <c r="L4" s="31"/>
    </row>
    <row r="5" spans="1:12" ht="18.75" customHeight="1">
      <c r="A5" s="22">
        <v>2</v>
      </c>
      <c r="B5" s="15" t="s">
        <v>1</v>
      </c>
      <c r="C5" s="15">
        <f t="shared" si="0"/>
        <v>27</v>
      </c>
      <c r="D5" s="16">
        <v>32641</v>
      </c>
      <c r="E5" s="16">
        <v>42624</v>
      </c>
      <c r="F5" s="29" t="s">
        <v>369</v>
      </c>
      <c r="G5" s="12">
        <f t="shared" si="1"/>
        <v>1000</v>
      </c>
      <c r="H5" s="24">
        <f t="shared" si="2"/>
        <v>1000</v>
      </c>
      <c r="I5" s="32"/>
      <c r="J5" s="26">
        <v>1000</v>
      </c>
      <c r="K5" s="17"/>
      <c r="L5" s="31"/>
    </row>
    <row r="6" spans="1:12" ht="18.75" customHeight="1">
      <c r="A6" s="22">
        <v>3</v>
      </c>
      <c r="B6" s="15" t="s">
        <v>6</v>
      </c>
      <c r="C6" s="15">
        <f t="shared" si="0"/>
        <v>26</v>
      </c>
      <c r="D6" s="16">
        <v>33190</v>
      </c>
      <c r="E6" s="16">
        <v>42679</v>
      </c>
      <c r="F6" s="29" t="s">
        <v>411</v>
      </c>
      <c r="G6" s="12">
        <f t="shared" si="1"/>
        <v>700</v>
      </c>
      <c r="H6" s="24">
        <f t="shared" si="2"/>
        <v>700</v>
      </c>
      <c r="I6" s="32"/>
      <c r="J6" s="26"/>
      <c r="K6" s="17"/>
      <c r="L6" s="31">
        <v>700</v>
      </c>
    </row>
    <row r="7" spans="1:12" ht="18.75" customHeight="1">
      <c r="A7" s="22">
        <v>4</v>
      </c>
      <c r="B7" s="15" t="s">
        <v>12</v>
      </c>
      <c r="C7" s="15">
        <f t="shared" si="0"/>
        <v>25</v>
      </c>
      <c r="D7" s="16">
        <v>33308</v>
      </c>
      <c r="E7" s="16">
        <v>42512</v>
      </c>
      <c r="F7" s="29" t="s">
        <v>244</v>
      </c>
      <c r="G7" s="12">
        <f t="shared" si="1"/>
        <v>647.5</v>
      </c>
      <c r="H7" s="24">
        <f t="shared" si="2"/>
        <v>647.5</v>
      </c>
      <c r="I7" s="32"/>
      <c r="J7" s="26"/>
      <c r="K7" s="17">
        <v>647.5</v>
      </c>
      <c r="L7" s="31"/>
    </row>
    <row r="8" spans="1:12" ht="18.75" customHeight="1">
      <c r="A8" s="48">
        <v>5</v>
      </c>
      <c r="B8" s="15" t="s">
        <v>6</v>
      </c>
      <c r="C8" s="15">
        <f t="shared" si="0"/>
        <v>29</v>
      </c>
      <c r="D8" s="16">
        <v>32009</v>
      </c>
      <c r="E8" s="16">
        <v>42679</v>
      </c>
      <c r="F8" s="49" t="s">
        <v>412</v>
      </c>
      <c r="G8" s="47">
        <f t="shared" si="1"/>
        <v>647.5</v>
      </c>
      <c r="H8" s="24">
        <f t="shared" si="2"/>
        <v>647.5</v>
      </c>
      <c r="I8" s="32"/>
      <c r="J8" s="26"/>
      <c r="K8" s="17"/>
      <c r="L8" s="31">
        <v>647.5</v>
      </c>
    </row>
    <row r="9" spans="1:12" ht="18.75" customHeight="1">
      <c r="A9" s="48">
        <v>6</v>
      </c>
      <c r="B9" s="15" t="s">
        <v>19</v>
      </c>
      <c r="C9" s="15">
        <f t="shared" si="0"/>
        <v>26</v>
      </c>
      <c r="D9" s="16">
        <v>33048</v>
      </c>
      <c r="E9" s="16">
        <v>42512</v>
      </c>
      <c r="F9" s="49" t="s">
        <v>245</v>
      </c>
      <c r="G9" s="47">
        <f t="shared" si="1"/>
        <v>598.9</v>
      </c>
      <c r="H9" s="24">
        <f t="shared" si="2"/>
        <v>598.9</v>
      </c>
      <c r="I9" s="27"/>
      <c r="J9" s="26"/>
      <c r="K9" s="17">
        <v>598.9</v>
      </c>
      <c r="L9" s="31"/>
    </row>
    <row r="10" spans="1:12" ht="18.75" customHeight="1">
      <c r="A10" s="48">
        <v>7</v>
      </c>
      <c r="B10" s="15" t="s">
        <v>5</v>
      </c>
      <c r="C10" s="15">
        <f t="shared" si="0"/>
        <v>26</v>
      </c>
      <c r="D10" s="16">
        <v>32907</v>
      </c>
      <c r="E10" s="16">
        <v>42624</v>
      </c>
      <c r="F10" s="49" t="s">
        <v>373</v>
      </c>
      <c r="G10" s="47">
        <f t="shared" si="1"/>
        <v>579.4</v>
      </c>
      <c r="H10" s="24">
        <f t="shared" si="2"/>
        <v>579.4</v>
      </c>
      <c r="I10" s="32"/>
      <c r="J10" s="26">
        <v>579.4</v>
      </c>
      <c r="K10" s="17"/>
      <c r="L10" s="31"/>
    </row>
    <row r="11" spans="1:12" ht="18.75" customHeight="1">
      <c r="A11" s="48">
        <v>8</v>
      </c>
      <c r="B11" s="15" t="s">
        <v>5</v>
      </c>
      <c r="C11" s="15">
        <f t="shared" si="0"/>
        <v>27</v>
      </c>
      <c r="D11" s="16">
        <v>32748</v>
      </c>
      <c r="E11" s="16">
        <v>42624</v>
      </c>
      <c r="F11" s="49" t="s">
        <v>73</v>
      </c>
      <c r="G11" s="47">
        <f t="shared" si="1"/>
        <v>562.5666666666667</v>
      </c>
      <c r="H11" s="24">
        <f t="shared" si="2"/>
        <v>458.6</v>
      </c>
      <c r="I11" s="32">
        <v>103.96666666666665</v>
      </c>
      <c r="J11" s="26">
        <v>458.6</v>
      </c>
      <c r="K11" s="17"/>
      <c r="L11" s="31"/>
    </row>
    <row r="12" spans="1:12" ht="15">
      <c r="A12" s="48">
        <v>9</v>
      </c>
      <c r="B12" s="15" t="s">
        <v>385</v>
      </c>
      <c r="C12" s="15">
        <f t="shared" si="0"/>
        <v>29</v>
      </c>
      <c r="D12" s="16">
        <v>31870</v>
      </c>
      <c r="E12" s="16">
        <v>42624</v>
      </c>
      <c r="F12" s="49" t="s">
        <v>384</v>
      </c>
      <c r="G12" s="47">
        <f t="shared" si="1"/>
        <v>287.3</v>
      </c>
      <c r="H12" s="24">
        <f t="shared" si="2"/>
        <v>287.3</v>
      </c>
      <c r="I12" s="32"/>
      <c r="J12" s="26">
        <v>287.3</v>
      </c>
      <c r="K12" s="17"/>
      <c r="L12" s="31"/>
    </row>
    <row r="13" spans="1:12" ht="15">
      <c r="A13" s="48">
        <v>10</v>
      </c>
      <c r="B13" s="15" t="s">
        <v>5</v>
      </c>
      <c r="C13" s="15">
        <f t="shared" si="0"/>
        <v>29</v>
      </c>
      <c r="D13" s="16">
        <v>32126</v>
      </c>
      <c r="E13" s="16">
        <v>42624</v>
      </c>
      <c r="F13" s="49" t="s">
        <v>387</v>
      </c>
      <c r="G13" s="47">
        <f t="shared" si="1"/>
        <v>265.7</v>
      </c>
      <c r="H13" s="24">
        <f t="shared" si="2"/>
        <v>265.7</v>
      </c>
      <c r="I13" s="32"/>
      <c r="J13" s="26">
        <v>265.7</v>
      </c>
      <c r="K13" s="17"/>
      <c r="L13" s="31"/>
    </row>
    <row r="14" spans="2:6" ht="15">
      <c r="B14" s="57"/>
      <c r="D14" s="56"/>
      <c r="E14" s="56"/>
      <c r="F14" s="57"/>
    </row>
    <row r="15" spans="2:6" ht="15">
      <c r="B15" s="57"/>
      <c r="D15" s="56"/>
      <c r="E15" s="56"/>
      <c r="F15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zoomScalePageLayoutView="0" workbookViewId="0" topLeftCell="A22">
      <selection activeCell="N21" sqref="N21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4</v>
      </c>
      <c r="C4" s="15">
        <f aca="true" t="shared" si="0" ref="C4:C40">YEAR($D$3)-YEAR(D4)</f>
        <v>32</v>
      </c>
      <c r="D4" s="16">
        <v>30930</v>
      </c>
      <c r="E4" s="16">
        <v>42624</v>
      </c>
      <c r="F4" s="29" t="s">
        <v>254</v>
      </c>
      <c r="G4" s="12">
        <f aca="true" t="shared" si="1" ref="G4:G40">(H4+I4)</f>
        <v>1700</v>
      </c>
      <c r="H4" s="24">
        <f aca="true" t="shared" si="2" ref="H4:H40">SUM(J4:L4)</f>
        <v>1700</v>
      </c>
      <c r="I4" s="27"/>
      <c r="J4" s="26">
        <v>1000</v>
      </c>
      <c r="K4" s="17">
        <v>700</v>
      </c>
      <c r="L4" s="31"/>
    </row>
    <row r="5" spans="1:12" ht="18.75" customHeight="1">
      <c r="A5" s="22">
        <v>2</v>
      </c>
      <c r="B5" s="15" t="s">
        <v>6</v>
      </c>
      <c r="C5" s="15">
        <f t="shared" si="0"/>
        <v>31</v>
      </c>
      <c r="D5" s="16">
        <v>31307</v>
      </c>
      <c r="E5" s="16">
        <v>42679</v>
      </c>
      <c r="F5" s="29" t="s">
        <v>68</v>
      </c>
      <c r="G5" s="12">
        <f t="shared" si="1"/>
        <v>1256.8</v>
      </c>
      <c r="H5" s="24">
        <f t="shared" si="2"/>
        <v>945.9</v>
      </c>
      <c r="I5" s="32">
        <v>310.90000000000003</v>
      </c>
      <c r="J5" s="26"/>
      <c r="K5" s="17">
        <v>347</v>
      </c>
      <c r="L5" s="31">
        <v>598.9</v>
      </c>
    </row>
    <row r="6" spans="1:12" ht="18.75" customHeight="1">
      <c r="A6" s="22">
        <v>3</v>
      </c>
      <c r="B6" s="15" t="s">
        <v>9</v>
      </c>
      <c r="C6" s="15">
        <f t="shared" si="0"/>
        <v>30</v>
      </c>
      <c r="D6" s="16">
        <v>31476</v>
      </c>
      <c r="E6" s="16">
        <v>42624</v>
      </c>
      <c r="F6" s="29" t="s">
        <v>61</v>
      </c>
      <c r="G6" s="12">
        <f t="shared" si="1"/>
        <v>1083.5</v>
      </c>
      <c r="H6" s="24">
        <f t="shared" si="2"/>
        <v>836.9</v>
      </c>
      <c r="I6" s="32">
        <v>246.6</v>
      </c>
      <c r="J6" s="26">
        <v>362.9</v>
      </c>
      <c r="K6" s="17">
        <v>474</v>
      </c>
      <c r="L6" s="31"/>
    </row>
    <row r="7" spans="1:12" ht="18.75" customHeight="1">
      <c r="A7" s="22">
        <v>4</v>
      </c>
      <c r="B7" s="15" t="s">
        <v>8</v>
      </c>
      <c r="C7" s="15">
        <f t="shared" si="0"/>
        <v>31</v>
      </c>
      <c r="D7" s="16">
        <v>31388</v>
      </c>
      <c r="E7" s="16">
        <v>42624</v>
      </c>
      <c r="F7" s="29" t="s">
        <v>66</v>
      </c>
      <c r="G7" s="12">
        <f t="shared" si="1"/>
        <v>712.5</v>
      </c>
      <c r="H7" s="24">
        <f t="shared" si="2"/>
        <v>712.5</v>
      </c>
      <c r="I7" s="27"/>
      <c r="J7" s="26">
        <v>200</v>
      </c>
      <c r="K7" s="17">
        <v>512.5</v>
      </c>
      <c r="L7" s="31"/>
    </row>
    <row r="8" spans="1:12" ht="18.75" customHeight="1">
      <c r="A8" s="22">
        <v>5</v>
      </c>
      <c r="B8" s="15" t="s">
        <v>20</v>
      </c>
      <c r="C8" s="15">
        <f t="shared" si="0"/>
        <v>31</v>
      </c>
      <c r="D8" s="16">
        <v>31082</v>
      </c>
      <c r="E8" s="16">
        <v>42679</v>
      </c>
      <c r="F8" s="29" t="s">
        <v>79</v>
      </c>
      <c r="G8" s="12">
        <f t="shared" si="1"/>
        <v>700</v>
      </c>
      <c r="H8" s="24">
        <f t="shared" si="2"/>
        <v>700</v>
      </c>
      <c r="I8" s="32"/>
      <c r="J8" s="26"/>
      <c r="K8" s="17"/>
      <c r="L8" s="31">
        <v>700</v>
      </c>
    </row>
    <row r="9" spans="1:12" ht="18.75" customHeight="1">
      <c r="A9" s="22">
        <v>6</v>
      </c>
      <c r="B9" s="15" t="s">
        <v>9</v>
      </c>
      <c r="C9" s="15">
        <f t="shared" si="0"/>
        <v>34</v>
      </c>
      <c r="D9" s="16">
        <v>30169</v>
      </c>
      <c r="E9" s="16">
        <v>42512</v>
      </c>
      <c r="F9" s="29" t="s">
        <v>82</v>
      </c>
      <c r="G9" s="12">
        <f t="shared" si="1"/>
        <v>647.5</v>
      </c>
      <c r="H9" s="24">
        <f t="shared" si="2"/>
        <v>647.5</v>
      </c>
      <c r="I9" s="27"/>
      <c r="J9" s="26"/>
      <c r="K9" s="17">
        <v>647.5</v>
      </c>
      <c r="L9" s="31"/>
    </row>
    <row r="10" spans="1:12" ht="18.75" customHeight="1">
      <c r="A10" s="22">
        <v>7</v>
      </c>
      <c r="B10" s="15" t="s">
        <v>6</v>
      </c>
      <c r="C10" s="15">
        <f t="shared" si="0"/>
        <v>23</v>
      </c>
      <c r="D10" s="16">
        <v>34294</v>
      </c>
      <c r="E10" s="16">
        <v>42679</v>
      </c>
      <c r="F10" s="29" t="s">
        <v>420</v>
      </c>
      <c r="G10" s="12">
        <f t="shared" si="1"/>
        <v>647.5</v>
      </c>
      <c r="H10" s="24">
        <f t="shared" si="2"/>
        <v>647.5</v>
      </c>
      <c r="I10" s="32"/>
      <c r="J10" s="26"/>
      <c r="K10" s="17"/>
      <c r="L10" s="31">
        <v>647.5</v>
      </c>
    </row>
    <row r="11" spans="1:12" ht="18.75" customHeight="1">
      <c r="A11" s="22">
        <v>8</v>
      </c>
      <c r="B11" s="15" t="s">
        <v>1</v>
      </c>
      <c r="C11" s="15">
        <f t="shared" si="0"/>
        <v>33</v>
      </c>
      <c r="D11" s="16">
        <v>30546</v>
      </c>
      <c r="E11" s="16">
        <v>42624</v>
      </c>
      <c r="F11" s="29" t="s">
        <v>257</v>
      </c>
      <c r="G11" s="12">
        <f t="shared" si="1"/>
        <v>638.5</v>
      </c>
      <c r="H11" s="24">
        <f t="shared" si="2"/>
        <v>638.5</v>
      </c>
      <c r="I11" s="27"/>
      <c r="J11" s="26">
        <v>200</v>
      </c>
      <c r="K11" s="17">
        <v>438.5</v>
      </c>
      <c r="L11" s="31"/>
    </row>
    <row r="12" spans="1:12" ht="18.75" customHeight="1">
      <c r="A12" s="22">
        <v>9</v>
      </c>
      <c r="B12" s="15" t="s">
        <v>1</v>
      </c>
      <c r="C12" s="15">
        <f t="shared" si="0"/>
        <v>34</v>
      </c>
      <c r="D12" s="16">
        <v>30230</v>
      </c>
      <c r="E12" s="16">
        <v>42624</v>
      </c>
      <c r="F12" s="29" t="s">
        <v>258</v>
      </c>
      <c r="G12" s="12">
        <f t="shared" si="1"/>
        <v>605.6</v>
      </c>
      <c r="H12" s="24">
        <f t="shared" si="2"/>
        <v>605.6</v>
      </c>
      <c r="I12" s="27"/>
      <c r="J12" s="26">
        <v>200</v>
      </c>
      <c r="K12" s="17">
        <v>405.6</v>
      </c>
      <c r="L12" s="31"/>
    </row>
    <row r="13" spans="1:12" ht="18.75" customHeight="1">
      <c r="A13" s="22">
        <v>10</v>
      </c>
      <c r="B13" s="15" t="s">
        <v>1</v>
      </c>
      <c r="C13" s="15">
        <f t="shared" si="0"/>
        <v>33</v>
      </c>
      <c r="D13" s="16">
        <v>30519</v>
      </c>
      <c r="E13" s="16">
        <v>42512</v>
      </c>
      <c r="F13" s="29" t="s">
        <v>255</v>
      </c>
      <c r="G13" s="12">
        <f t="shared" si="1"/>
        <v>598.9</v>
      </c>
      <c r="H13" s="24">
        <f t="shared" si="2"/>
        <v>598.9</v>
      </c>
      <c r="I13" s="27"/>
      <c r="J13" s="26"/>
      <c r="K13" s="17">
        <v>598.9</v>
      </c>
      <c r="L13" s="31"/>
    </row>
    <row r="14" spans="1:12" ht="18.75" customHeight="1">
      <c r="A14" s="22">
        <v>11</v>
      </c>
      <c r="B14" s="15" t="s">
        <v>5</v>
      </c>
      <c r="C14" s="15">
        <f t="shared" si="0"/>
        <v>32</v>
      </c>
      <c r="D14" s="16">
        <v>31021</v>
      </c>
      <c r="E14" s="16">
        <v>42624</v>
      </c>
      <c r="F14" s="29" t="s">
        <v>375</v>
      </c>
      <c r="G14" s="12">
        <f t="shared" si="1"/>
        <v>579.4</v>
      </c>
      <c r="H14" s="24">
        <f t="shared" si="2"/>
        <v>579.4</v>
      </c>
      <c r="I14" s="32"/>
      <c r="J14" s="26">
        <v>579.4</v>
      </c>
      <c r="K14" s="17"/>
      <c r="L14" s="31"/>
    </row>
    <row r="15" spans="1:12" ht="18.75" customHeight="1">
      <c r="A15" s="22">
        <v>12</v>
      </c>
      <c r="B15" s="15" t="s">
        <v>5</v>
      </c>
      <c r="C15" s="15">
        <f t="shared" si="0"/>
        <v>32</v>
      </c>
      <c r="D15" s="16">
        <v>31014</v>
      </c>
      <c r="E15" s="16">
        <v>42512</v>
      </c>
      <c r="F15" s="29" t="s">
        <v>256</v>
      </c>
      <c r="G15" s="12">
        <f t="shared" si="1"/>
        <v>554</v>
      </c>
      <c r="H15" s="24">
        <f t="shared" si="2"/>
        <v>554</v>
      </c>
      <c r="I15" s="27"/>
      <c r="J15" s="26"/>
      <c r="K15" s="17">
        <v>554</v>
      </c>
      <c r="L15" s="31"/>
    </row>
    <row r="16" spans="1:12" ht="18.75" customHeight="1">
      <c r="A16" s="22">
        <v>13</v>
      </c>
      <c r="B16" s="15" t="s">
        <v>6</v>
      </c>
      <c r="C16" s="15">
        <f t="shared" si="0"/>
        <v>33</v>
      </c>
      <c r="D16" s="16">
        <v>30503</v>
      </c>
      <c r="E16" s="16">
        <v>42679</v>
      </c>
      <c r="F16" s="29" t="s">
        <v>421</v>
      </c>
      <c r="G16" s="12">
        <f t="shared" si="1"/>
        <v>554</v>
      </c>
      <c r="H16" s="24">
        <f t="shared" si="2"/>
        <v>554</v>
      </c>
      <c r="I16" s="32"/>
      <c r="J16" s="26"/>
      <c r="K16" s="17"/>
      <c r="L16" s="31">
        <v>554</v>
      </c>
    </row>
    <row r="17" spans="1:12" ht="18.75" customHeight="1">
      <c r="A17" s="22">
        <v>14</v>
      </c>
      <c r="B17" s="15" t="s">
        <v>14</v>
      </c>
      <c r="C17" s="15">
        <f t="shared" si="0"/>
        <v>31</v>
      </c>
      <c r="D17" s="16">
        <v>31269</v>
      </c>
      <c r="E17" s="16">
        <v>42512</v>
      </c>
      <c r="F17" s="29" t="s">
        <v>248</v>
      </c>
      <c r="G17" s="12">
        <f t="shared" si="1"/>
        <v>545.6666666666666</v>
      </c>
      <c r="H17" s="24">
        <f t="shared" si="2"/>
        <v>321</v>
      </c>
      <c r="I17" s="32">
        <v>224.66666666666666</v>
      </c>
      <c r="J17" s="26"/>
      <c r="K17" s="17">
        <v>321</v>
      </c>
      <c r="L17" s="31"/>
    </row>
    <row r="18" spans="1:12" ht="18.75" customHeight="1">
      <c r="A18" s="22">
        <v>15</v>
      </c>
      <c r="B18" s="15" t="s">
        <v>6</v>
      </c>
      <c r="C18" s="15">
        <f t="shared" si="0"/>
        <v>34</v>
      </c>
      <c r="D18" s="16">
        <v>30105</v>
      </c>
      <c r="E18" s="16">
        <v>42679</v>
      </c>
      <c r="F18" s="29" t="s">
        <v>422</v>
      </c>
      <c r="G18" s="12">
        <f t="shared" si="1"/>
        <v>512.5</v>
      </c>
      <c r="H18" s="24">
        <f t="shared" si="2"/>
        <v>512.5</v>
      </c>
      <c r="I18" s="32"/>
      <c r="J18" s="26"/>
      <c r="K18" s="17"/>
      <c r="L18" s="31">
        <v>512.5</v>
      </c>
    </row>
    <row r="19" spans="1:12" ht="18.75" customHeight="1">
      <c r="A19" s="22">
        <v>16</v>
      </c>
      <c r="B19" s="15" t="s">
        <v>6</v>
      </c>
      <c r="C19" s="15">
        <f t="shared" si="0"/>
        <v>31</v>
      </c>
      <c r="D19" s="16">
        <v>31227</v>
      </c>
      <c r="E19" s="16">
        <v>42679</v>
      </c>
      <c r="F19" s="29" t="s">
        <v>423</v>
      </c>
      <c r="G19" s="12">
        <f t="shared" si="1"/>
        <v>474</v>
      </c>
      <c r="H19" s="24">
        <f t="shared" si="2"/>
        <v>474</v>
      </c>
      <c r="I19" s="32"/>
      <c r="J19" s="26"/>
      <c r="K19" s="17"/>
      <c r="L19" s="31">
        <v>474</v>
      </c>
    </row>
    <row r="20" spans="1:12" ht="18.75" customHeight="1">
      <c r="A20" s="22">
        <v>17</v>
      </c>
      <c r="B20" s="15" t="s">
        <v>3</v>
      </c>
      <c r="C20" s="15">
        <f t="shared" si="0"/>
        <v>31</v>
      </c>
      <c r="D20" s="16">
        <v>31263</v>
      </c>
      <c r="E20" s="16">
        <v>42624</v>
      </c>
      <c r="F20" s="29" t="s">
        <v>379</v>
      </c>
      <c r="G20" s="12">
        <f t="shared" si="1"/>
        <v>392.4</v>
      </c>
      <c r="H20" s="24">
        <f t="shared" si="2"/>
        <v>392.4</v>
      </c>
      <c r="I20" s="32"/>
      <c r="J20" s="26">
        <v>392.4</v>
      </c>
      <c r="K20" s="17"/>
      <c r="L20" s="31"/>
    </row>
    <row r="21" spans="1:12" ht="18.75" customHeight="1">
      <c r="A21" s="22">
        <v>18</v>
      </c>
      <c r="B21" s="15" t="s">
        <v>5</v>
      </c>
      <c r="C21" s="15">
        <f t="shared" si="0"/>
        <v>33</v>
      </c>
      <c r="D21" s="16">
        <v>30381</v>
      </c>
      <c r="E21" s="16">
        <v>42512</v>
      </c>
      <c r="F21" s="29" t="s">
        <v>259</v>
      </c>
      <c r="G21" s="12">
        <f t="shared" si="1"/>
        <v>375.2</v>
      </c>
      <c r="H21" s="24">
        <f t="shared" si="2"/>
        <v>375.2</v>
      </c>
      <c r="I21" s="27"/>
      <c r="J21" s="26"/>
      <c r="K21" s="17">
        <v>375.2</v>
      </c>
      <c r="L21" s="31"/>
    </row>
    <row r="22" spans="1:12" ht="18.75" customHeight="1">
      <c r="A22" s="22">
        <v>19</v>
      </c>
      <c r="B22" s="15" t="s">
        <v>5</v>
      </c>
      <c r="C22" s="15">
        <f t="shared" si="0"/>
        <v>30</v>
      </c>
      <c r="D22" s="16">
        <v>31449</v>
      </c>
      <c r="E22" s="16">
        <v>42624</v>
      </c>
      <c r="F22" s="29" t="s">
        <v>383</v>
      </c>
      <c r="G22" s="12">
        <f t="shared" si="1"/>
        <v>310.5</v>
      </c>
      <c r="H22" s="24">
        <f t="shared" si="2"/>
        <v>310.5</v>
      </c>
      <c r="I22" s="32"/>
      <c r="J22" s="26">
        <v>310.5</v>
      </c>
      <c r="K22" s="17"/>
      <c r="L22" s="31"/>
    </row>
    <row r="23" spans="1:12" ht="18.75" customHeight="1">
      <c r="A23" s="22">
        <v>20</v>
      </c>
      <c r="B23" s="15" t="s">
        <v>1</v>
      </c>
      <c r="C23" s="15">
        <f t="shared" si="0"/>
        <v>31</v>
      </c>
      <c r="D23" s="16">
        <v>31331</v>
      </c>
      <c r="E23" s="16">
        <v>42512</v>
      </c>
      <c r="F23" s="29" t="s">
        <v>260</v>
      </c>
      <c r="G23" s="12">
        <f t="shared" si="1"/>
        <v>296.9</v>
      </c>
      <c r="H23" s="24">
        <f t="shared" si="2"/>
        <v>296.9</v>
      </c>
      <c r="I23" s="27"/>
      <c r="J23" s="26"/>
      <c r="K23" s="17">
        <v>296.9</v>
      </c>
      <c r="L23" s="31"/>
    </row>
    <row r="24" spans="1:12" ht="18.75" customHeight="1">
      <c r="A24" s="22">
        <v>21</v>
      </c>
      <c r="B24" s="15" t="s">
        <v>9</v>
      </c>
      <c r="C24" s="15">
        <f t="shared" si="0"/>
        <v>33</v>
      </c>
      <c r="D24" s="16">
        <v>30451</v>
      </c>
      <c r="E24" s="16">
        <v>42512</v>
      </c>
      <c r="F24" s="29" t="s">
        <v>67</v>
      </c>
      <c r="G24" s="12">
        <f t="shared" si="1"/>
        <v>274.7</v>
      </c>
      <c r="H24" s="24">
        <f t="shared" si="2"/>
        <v>274.7</v>
      </c>
      <c r="I24" s="27"/>
      <c r="J24" s="26"/>
      <c r="K24" s="17">
        <v>274.7</v>
      </c>
      <c r="L24" s="31"/>
    </row>
    <row r="25" spans="1:12" ht="18.75" customHeight="1">
      <c r="A25" s="22">
        <v>22</v>
      </c>
      <c r="B25" s="15" t="s">
        <v>12</v>
      </c>
      <c r="C25" s="15">
        <f t="shared" si="0"/>
        <v>30</v>
      </c>
      <c r="D25" s="16">
        <v>31623</v>
      </c>
      <c r="E25" s="16">
        <v>42624</v>
      </c>
      <c r="F25" s="29" t="s">
        <v>388</v>
      </c>
      <c r="G25" s="12">
        <f t="shared" si="1"/>
        <v>265.7</v>
      </c>
      <c r="H25" s="24">
        <f t="shared" si="2"/>
        <v>265.7</v>
      </c>
      <c r="I25" s="32"/>
      <c r="J25" s="26">
        <v>265.7</v>
      </c>
      <c r="K25" s="17"/>
      <c r="L25" s="31"/>
    </row>
    <row r="26" spans="1:12" ht="18.75" customHeight="1">
      <c r="A26" s="22">
        <v>23</v>
      </c>
      <c r="B26" s="15" t="s">
        <v>14</v>
      </c>
      <c r="C26" s="15">
        <f t="shared" si="0"/>
        <v>34</v>
      </c>
      <c r="D26" s="16">
        <v>30281</v>
      </c>
      <c r="E26" s="16">
        <v>42624</v>
      </c>
      <c r="F26" s="29" t="s">
        <v>65</v>
      </c>
      <c r="G26" s="12">
        <f t="shared" si="1"/>
        <v>261.8</v>
      </c>
      <c r="H26" s="24">
        <f t="shared" si="2"/>
        <v>227.3</v>
      </c>
      <c r="I26" s="32">
        <v>34.5</v>
      </c>
      <c r="J26" s="26">
        <v>227.3</v>
      </c>
      <c r="K26" s="17"/>
      <c r="L26" s="31"/>
    </row>
    <row r="27" spans="1:12" ht="18.75" customHeight="1">
      <c r="A27" s="22">
        <v>24</v>
      </c>
      <c r="B27" s="15" t="s">
        <v>2</v>
      </c>
      <c r="C27" s="15">
        <f t="shared" si="0"/>
        <v>33</v>
      </c>
      <c r="D27" s="16">
        <v>30419</v>
      </c>
      <c r="E27" s="16">
        <v>42512</v>
      </c>
      <c r="F27" s="29" t="s">
        <v>261</v>
      </c>
      <c r="G27" s="12">
        <f t="shared" si="1"/>
        <v>254.1</v>
      </c>
      <c r="H27" s="24">
        <f t="shared" si="2"/>
        <v>254.1</v>
      </c>
      <c r="I27" s="27"/>
      <c r="J27" s="26"/>
      <c r="K27" s="17">
        <v>254.1</v>
      </c>
      <c r="L27" s="31"/>
    </row>
    <row r="28" spans="1:12" ht="18.75" customHeight="1">
      <c r="A28" s="22">
        <v>25</v>
      </c>
      <c r="B28" s="15" t="s">
        <v>9</v>
      </c>
      <c r="C28" s="15">
        <f t="shared" si="0"/>
        <v>30</v>
      </c>
      <c r="D28" s="16">
        <v>31473</v>
      </c>
      <c r="E28" s="16">
        <v>42512</v>
      </c>
      <c r="F28" s="29" t="s">
        <v>262</v>
      </c>
      <c r="G28" s="12">
        <f t="shared" si="1"/>
        <v>235</v>
      </c>
      <c r="H28" s="24">
        <f t="shared" si="2"/>
        <v>235</v>
      </c>
      <c r="I28" s="27"/>
      <c r="J28" s="26"/>
      <c r="K28" s="17">
        <v>235</v>
      </c>
      <c r="L28" s="31"/>
    </row>
    <row r="29" spans="1:12" ht="18.75" customHeight="1">
      <c r="A29" s="22">
        <v>26</v>
      </c>
      <c r="B29" s="15" t="s">
        <v>8</v>
      </c>
      <c r="C29" s="15">
        <f t="shared" si="0"/>
        <v>32</v>
      </c>
      <c r="D29" s="16">
        <v>30808</v>
      </c>
      <c r="E29" s="16">
        <v>42512</v>
      </c>
      <c r="F29" s="29" t="s">
        <v>263</v>
      </c>
      <c r="G29" s="12">
        <f t="shared" si="1"/>
        <v>217.4</v>
      </c>
      <c r="H29" s="24">
        <f t="shared" si="2"/>
        <v>217.4</v>
      </c>
      <c r="I29" s="27"/>
      <c r="J29" s="26"/>
      <c r="K29" s="17">
        <v>217.4</v>
      </c>
      <c r="L29" s="31"/>
    </row>
    <row r="30" spans="1:12" ht="18.75" customHeight="1">
      <c r="A30" s="22">
        <v>27</v>
      </c>
      <c r="B30" s="15" t="s">
        <v>6</v>
      </c>
      <c r="C30" s="15">
        <f t="shared" si="0"/>
        <v>33</v>
      </c>
      <c r="D30" s="16">
        <v>30322</v>
      </c>
      <c r="E30" s="16">
        <v>42077</v>
      </c>
      <c r="F30" s="29" t="s">
        <v>81</v>
      </c>
      <c r="G30" s="12">
        <f t="shared" si="1"/>
        <v>214.76666666666665</v>
      </c>
      <c r="H30" s="24">
        <f t="shared" si="2"/>
        <v>0</v>
      </c>
      <c r="I30" s="32">
        <v>214.76666666666665</v>
      </c>
      <c r="J30" s="26"/>
      <c r="K30" s="17"/>
      <c r="L30" s="31"/>
    </row>
    <row r="31" spans="1:12" ht="18.75" customHeight="1">
      <c r="A31" s="22">
        <v>28</v>
      </c>
      <c r="B31" s="15" t="s">
        <v>6</v>
      </c>
      <c r="C31" s="15">
        <f t="shared" si="0"/>
        <v>30</v>
      </c>
      <c r="D31" s="16">
        <v>31511</v>
      </c>
      <c r="E31" s="16">
        <v>42321</v>
      </c>
      <c r="F31" s="49" t="s">
        <v>70</v>
      </c>
      <c r="G31" s="47">
        <f t="shared" si="1"/>
        <v>212.83333333333334</v>
      </c>
      <c r="H31" s="24">
        <f t="shared" si="2"/>
        <v>0</v>
      </c>
      <c r="I31" s="32">
        <v>212.83333333333334</v>
      </c>
      <c r="J31" s="26"/>
      <c r="K31" s="17"/>
      <c r="L31" s="31"/>
    </row>
    <row r="32" spans="1:12" ht="18.75" customHeight="1">
      <c r="A32" s="22">
        <v>29</v>
      </c>
      <c r="B32" s="15" t="s">
        <v>7</v>
      </c>
      <c r="C32" s="15">
        <f t="shared" si="0"/>
        <v>31</v>
      </c>
      <c r="D32" s="16">
        <v>31070</v>
      </c>
      <c r="E32" s="16">
        <v>42512</v>
      </c>
      <c r="F32" s="49" t="s">
        <v>71</v>
      </c>
      <c r="G32" s="47">
        <f t="shared" si="1"/>
        <v>201.1</v>
      </c>
      <c r="H32" s="24">
        <f t="shared" si="2"/>
        <v>201.1</v>
      </c>
      <c r="I32" s="27"/>
      <c r="J32" s="26"/>
      <c r="K32" s="17">
        <v>201.1</v>
      </c>
      <c r="L32" s="31"/>
    </row>
    <row r="33" spans="1:12" ht="18.75" customHeight="1">
      <c r="A33" s="22">
        <v>30</v>
      </c>
      <c r="B33" s="15" t="s">
        <v>0</v>
      </c>
      <c r="C33" s="15">
        <f t="shared" si="0"/>
        <v>33</v>
      </c>
      <c r="D33" s="16">
        <v>30490</v>
      </c>
      <c r="E33" s="16">
        <v>42624</v>
      </c>
      <c r="F33" s="49" t="s">
        <v>128</v>
      </c>
      <c r="G33" s="47">
        <f t="shared" si="1"/>
        <v>200</v>
      </c>
      <c r="H33" s="24">
        <f t="shared" si="2"/>
        <v>200</v>
      </c>
      <c r="I33" s="32"/>
      <c r="J33" s="26">
        <v>200</v>
      </c>
      <c r="K33" s="17"/>
      <c r="L33" s="31"/>
    </row>
    <row r="34" spans="1:12" ht="18.75" customHeight="1">
      <c r="A34" s="22">
        <v>31</v>
      </c>
      <c r="B34" s="15" t="s">
        <v>11</v>
      </c>
      <c r="C34" s="15">
        <f t="shared" si="0"/>
        <v>33</v>
      </c>
      <c r="D34" s="16">
        <v>30631</v>
      </c>
      <c r="E34" s="16">
        <v>42077</v>
      </c>
      <c r="F34" s="49" t="s">
        <v>249</v>
      </c>
      <c r="G34" s="47">
        <f t="shared" si="1"/>
        <v>184.66666666666666</v>
      </c>
      <c r="H34" s="24">
        <f t="shared" si="2"/>
        <v>0</v>
      </c>
      <c r="I34" s="32">
        <v>184.66666666666666</v>
      </c>
      <c r="J34" s="26"/>
      <c r="K34" s="17"/>
      <c r="L34" s="31"/>
    </row>
    <row r="35" spans="1:12" ht="18.75" customHeight="1">
      <c r="A35" s="22">
        <v>32</v>
      </c>
      <c r="B35" s="15" t="s">
        <v>11</v>
      </c>
      <c r="C35" s="15">
        <f t="shared" si="0"/>
        <v>33</v>
      </c>
      <c r="D35" s="16">
        <v>30456</v>
      </c>
      <c r="E35" s="16">
        <v>42077</v>
      </c>
      <c r="F35" s="49" t="s">
        <v>250</v>
      </c>
      <c r="G35" s="47">
        <f t="shared" si="1"/>
        <v>170.83333333333334</v>
      </c>
      <c r="H35" s="24">
        <f t="shared" si="2"/>
        <v>0</v>
      </c>
      <c r="I35" s="32">
        <v>170.83333333333334</v>
      </c>
      <c r="J35" s="26"/>
      <c r="K35" s="17"/>
      <c r="L35" s="31"/>
    </row>
    <row r="36" spans="1:12" ht="18.75" customHeight="1">
      <c r="A36" s="22">
        <v>33</v>
      </c>
      <c r="B36" s="15" t="s">
        <v>10</v>
      </c>
      <c r="C36" s="15">
        <f t="shared" si="0"/>
        <v>34</v>
      </c>
      <c r="D36" s="16">
        <v>30310</v>
      </c>
      <c r="E36" s="16">
        <v>42077</v>
      </c>
      <c r="F36" s="49" t="s">
        <v>69</v>
      </c>
      <c r="G36" s="47">
        <f t="shared" si="1"/>
        <v>146.16666666666666</v>
      </c>
      <c r="H36" s="24">
        <f t="shared" si="2"/>
        <v>0</v>
      </c>
      <c r="I36" s="32">
        <v>146.16666666666666</v>
      </c>
      <c r="J36" s="26"/>
      <c r="K36" s="17"/>
      <c r="L36" s="31"/>
    </row>
    <row r="37" spans="1:12" ht="18.75" customHeight="1">
      <c r="A37" s="22">
        <v>34</v>
      </c>
      <c r="B37" s="15" t="s">
        <v>9</v>
      </c>
      <c r="C37" s="15">
        <f t="shared" si="0"/>
        <v>34</v>
      </c>
      <c r="D37" s="16">
        <v>30021</v>
      </c>
      <c r="E37" s="16">
        <v>42077</v>
      </c>
      <c r="F37" s="49" t="s">
        <v>251</v>
      </c>
      <c r="G37" s="47">
        <f t="shared" si="1"/>
        <v>135.20000000000002</v>
      </c>
      <c r="H37" s="24">
        <f t="shared" si="2"/>
        <v>0</v>
      </c>
      <c r="I37" s="32">
        <v>135.20000000000002</v>
      </c>
      <c r="J37" s="26"/>
      <c r="K37" s="17"/>
      <c r="L37" s="31"/>
    </row>
    <row r="38" spans="1:12" ht="18.75" customHeight="1">
      <c r="A38" s="22">
        <v>35</v>
      </c>
      <c r="B38" s="15" t="s">
        <v>6</v>
      </c>
      <c r="C38" s="15">
        <f t="shared" si="0"/>
        <v>32</v>
      </c>
      <c r="D38" s="16">
        <v>30930</v>
      </c>
      <c r="E38" s="16">
        <v>42077</v>
      </c>
      <c r="F38" s="49" t="s">
        <v>252</v>
      </c>
      <c r="G38" s="47">
        <f t="shared" si="1"/>
        <v>126.93333333333334</v>
      </c>
      <c r="H38" s="24">
        <f t="shared" si="2"/>
        <v>0</v>
      </c>
      <c r="I38" s="32">
        <v>126.93333333333334</v>
      </c>
      <c r="J38" s="26"/>
      <c r="K38" s="17"/>
      <c r="L38" s="31"/>
    </row>
    <row r="39" spans="1:12" ht="18.75" customHeight="1">
      <c r="A39" s="22">
        <v>36</v>
      </c>
      <c r="B39" s="15" t="s">
        <v>5</v>
      </c>
      <c r="C39" s="15">
        <f t="shared" si="0"/>
        <v>31</v>
      </c>
      <c r="D39" s="16">
        <v>31171</v>
      </c>
      <c r="E39" s="16">
        <v>41878</v>
      </c>
      <c r="F39" s="49" t="s">
        <v>83</v>
      </c>
      <c r="G39" s="47">
        <f t="shared" si="1"/>
        <v>81.13333333333334</v>
      </c>
      <c r="H39" s="24">
        <f t="shared" si="2"/>
        <v>0</v>
      </c>
      <c r="I39" s="32">
        <v>81.13333333333334</v>
      </c>
      <c r="J39" s="26"/>
      <c r="K39" s="17"/>
      <c r="L39" s="31"/>
    </row>
    <row r="40" spans="1:12" ht="18.75" customHeight="1">
      <c r="A40" s="22">
        <v>37</v>
      </c>
      <c r="B40" s="15" t="s">
        <v>5</v>
      </c>
      <c r="C40" s="15">
        <f t="shared" si="0"/>
        <v>31</v>
      </c>
      <c r="D40" s="16">
        <v>31134</v>
      </c>
      <c r="E40" s="16">
        <v>41878</v>
      </c>
      <c r="F40" s="49" t="s">
        <v>80</v>
      </c>
      <c r="G40" s="47">
        <f t="shared" si="1"/>
        <v>38.233333333333334</v>
      </c>
      <c r="H40" s="24">
        <f t="shared" si="2"/>
        <v>0</v>
      </c>
      <c r="I40" s="32">
        <v>38.233333333333334</v>
      </c>
      <c r="J40" s="26"/>
      <c r="K40" s="17"/>
      <c r="L40" s="31"/>
    </row>
    <row r="41" spans="2:6" ht="15">
      <c r="B41" s="57"/>
      <c r="D41" s="56"/>
      <c r="E41" s="56"/>
      <c r="F41" s="57"/>
    </row>
    <row r="42" spans="2:6" ht="15">
      <c r="B42" s="57"/>
      <c r="D42" s="56"/>
      <c r="E42" s="56"/>
      <c r="F42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zoomScale="90" zoomScaleNormal="90" zoomScalePageLayoutView="0" workbookViewId="0" topLeftCell="A13">
      <selection activeCell="J18" sqref="J18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102" t="s">
        <v>28</v>
      </c>
      <c r="G2" s="103" t="s">
        <v>29</v>
      </c>
      <c r="H2" s="104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102"/>
      <c r="G3" s="96"/>
      <c r="H3" s="105"/>
      <c r="I3" s="99"/>
      <c r="J3" s="100"/>
      <c r="K3" s="101"/>
      <c r="L3" s="101"/>
    </row>
    <row r="4" spans="1:12" ht="18.75" customHeight="1">
      <c r="A4" s="22">
        <v>1</v>
      </c>
      <c r="B4" s="15" t="s">
        <v>20</v>
      </c>
      <c r="C4" s="15">
        <f aca="true" t="shared" si="0" ref="C4:C26">YEAR($D$3)-YEAR(D4)</f>
        <v>30</v>
      </c>
      <c r="D4" s="16">
        <v>31526</v>
      </c>
      <c r="E4" s="16">
        <v>42624</v>
      </c>
      <c r="F4" s="62" t="s">
        <v>74</v>
      </c>
      <c r="G4" s="12">
        <f aca="true" t="shared" si="1" ref="G4:G26">(H4+I4)</f>
        <v>1469.3333333333333</v>
      </c>
      <c r="H4" s="64">
        <f aca="true" t="shared" si="2" ref="H4:H26">SUM(J4:L4)</f>
        <v>1195.8</v>
      </c>
      <c r="I4" s="32">
        <v>273.53333333333336</v>
      </c>
      <c r="J4" s="26">
        <v>495.8</v>
      </c>
      <c r="K4" s="17">
        <v>700</v>
      </c>
      <c r="L4" s="31"/>
    </row>
    <row r="5" spans="1:12" ht="18.75" customHeight="1">
      <c r="A5" s="22">
        <v>2</v>
      </c>
      <c r="B5" s="15" t="s">
        <v>6</v>
      </c>
      <c r="C5" s="15">
        <f t="shared" si="0"/>
        <v>34</v>
      </c>
      <c r="D5" s="16">
        <v>30205</v>
      </c>
      <c r="E5" s="16">
        <v>42679</v>
      </c>
      <c r="F5" s="62" t="s">
        <v>272</v>
      </c>
      <c r="G5" s="12">
        <f t="shared" si="1"/>
        <v>1022.7</v>
      </c>
      <c r="H5" s="64">
        <f t="shared" si="2"/>
        <v>1022.7</v>
      </c>
      <c r="I5" s="32"/>
      <c r="J5" s="26"/>
      <c r="K5" s="17">
        <v>375.2</v>
      </c>
      <c r="L5" s="31">
        <v>647.5</v>
      </c>
    </row>
    <row r="6" spans="1:12" ht="18.75" customHeight="1">
      <c r="A6" s="22">
        <v>3</v>
      </c>
      <c r="B6" s="15" t="s">
        <v>6</v>
      </c>
      <c r="C6" s="15">
        <f t="shared" si="0"/>
        <v>34</v>
      </c>
      <c r="D6" s="16">
        <v>30298</v>
      </c>
      <c r="E6" s="16">
        <v>42679</v>
      </c>
      <c r="F6" s="62" t="s">
        <v>273</v>
      </c>
      <c r="G6" s="12">
        <f t="shared" si="1"/>
        <v>945.9</v>
      </c>
      <c r="H6" s="64">
        <f t="shared" si="2"/>
        <v>945.9</v>
      </c>
      <c r="I6" s="32"/>
      <c r="J6" s="26"/>
      <c r="K6" s="17">
        <v>347</v>
      </c>
      <c r="L6" s="31">
        <v>598.9</v>
      </c>
    </row>
    <row r="7" spans="1:12" ht="18.75" customHeight="1">
      <c r="A7" s="22">
        <v>4</v>
      </c>
      <c r="B7" s="15" t="s">
        <v>10</v>
      </c>
      <c r="C7" s="15">
        <f t="shared" si="0"/>
        <v>31</v>
      </c>
      <c r="D7" s="16">
        <v>31071</v>
      </c>
      <c r="E7" s="16">
        <v>42624</v>
      </c>
      <c r="F7" s="62" t="s">
        <v>84</v>
      </c>
      <c r="G7" s="12">
        <f t="shared" si="1"/>
        <v>930.0999999999999</v>
      </c>
      <c r="H7" s="64">
        <f t="shared" si="2"/>
        <v>638.5</v>
      </c>
      <c r="I7" s="32">
        <v>291.59999999999997</v>
      </c>
      <c r="J7" s="26">
        <v>200</v>
      </c>
      <c r="K7" s="17">
        <v>438.5</v>
      </c>
      <c r="L7" s="31"/>
    </row>
    <row r="8" spans="1:12" ht="18.75" customHeight="1">
      <c r="A8" s="22">
        <v>5</v>
      </c>
      <c r="B8" s="15" t="s">
        <v>3</v>
      </c>
      <c r="C8" s="15">
        <f t="shared" si="0"/>
        <v>34</v>
      </c>
      <c r="D8" s="16">
        <v>30083</v>
      </c>
      <c r="E8" s="16">
        <v>42624</v>
      </c>
      <c r="F8" s="62" t="s">
        <v>268</v>
      </c>
      <c r="G8" s="12">
        <f t="shared" si="1"/>
        <v>874.8</v>
      </c>
      <c r="H8" s="64">
        <f t="shared" si="2"/>
        <v>874.8</v>
      </c>
      <c r="I8" s="32"/>
      <c r="J8" s="26">
        <v>227.3</v>
      </c>
      <c r="K8" s="17">
        <v>647.5</v>
      </c>
      <c r="L8" s="31"/>
    </row>
    <row r="9" spans="1:12" ht="18.75" customHeight="1">
      <c r="A9" s="22">
        <v>6</v>
      </c>
      <c r="B9" s="15" t="s">
        <v>1</v>
      </c>
      <c r="C9" s="15">
        <f t="shared" si="0"/>
        <v>32</v>
      </c>
      <c r="D9" s="16">
        <v>30748</v>
      </c>
      <c r="E9" s="16">
        <v>42624</v>
      </c>
      <c r="F9" s="62" t="s">
        <v>269</v>
      </c>
      <c r="G9" s="12">
        <f t="shared" si="1"/>
        <v>798.9</v>
      </c>
      <c r="H9" s="64">
        <f t="shared" si="2"/>
        <v>798.9</v>
      </c>
      <c r="I9" s="32"/>
      <c r="J9" s="26">
        <v>200</v>
      </c>
      <c r="K9" s="17">
        <v>598.9</v>
      </c>
      <c r="L9" s="31"/>
    </row>
    <row r="10" spans="1:12" ht="18.75" customHeight="1">
      <c r="A10" s="22">
        <v>7</v>
      </c>
      <c r="B10" s="15" t="s">
        <v>10</v>
      </c>
      <c r="C10" s="15">
        <f t="shared" si="0"/>
        <v>31</v>
      </c>
      <c r="D10" s="16">
        <v>31172</v>
      </c>
      <c r="E10" s="16">
        <v>42624</v>
      </c>
      <c r="F10" s="62" t="s">
        <v>87</v>
      </c>
      <c r="G10" s="12">
        <f t="shared" si="1"/>
        <v>754</v>
      </c>
      <c r="H10" s="64">
        <f t="shared" si="2"/>
        <v>754</v>
      </c>
      <c r="I10" s="32"/>
      <c r="J10" s="26">
        <v>200</v>
      </c>
      <c r="K10" s="17">
        <v>554</v>
      </c>
      <c r="L10" s="31"/>
    </row>
    <row r="11" spans="1:12" ht="18.75" customHeight="1">
      <c r="A11" s="22">
        <v>8</v>
      </c>
      <c r="B11" s="15" t="s">
        <v>9</v>
      </c>
      <c r="C11" s="15">
        <f t="shared" si="0"/>
        <v>33</v>
      </c>
      <c r="D11" s="16">
        <v>30412</v>
      </c>
      <c r="E11" s="16">
        <v>42679</v>
      </c>
      <c r="F11" s="62" t="s">
        <v>418</v>
      </c>
      <c r="G11" s="12">
        <f t="shared" si="1"/>
        <v>700</v>
      </c>
      <c r="H11" s="64">
        <f t="shared" si="2"/>
        <v>700</v>
      </c>
      <c r="I11" s="32"/>
      <c r="J11" s="26"/>
      <c r="K11" s="17"/>
      <c r="L11" s="31">
        <v>700</v>
      </c>
    </row>
    <row r="12" spans="1:12" ht="18.75" customHeight="1">
      <c r="A12" s="22">
        <v>9</v>
      </c>
      <c r="B12" s="15" t="s">
        <v>10</v>
      </c>
      <c r="C12" s="15">
        <f t="shared" si="0"/>
        <v>31</v>
      </c>
      <c r="D12" s="16">
        <v>31211</v>
      </c>
      <c r="E12" s="16">
        <v>42624</v>
      </c>
      <c r="F12" s="62" t="s">
        <v>374</v>
      </c>
      <c r="G12" s="12">
        <f t="shared" si="1"/>
        <v>579.4</v>
      </c>
      <c r="H12" s="64">
        <f t="shared" si="2"/>
        <v>579.4</v>
      </c>
      <c r="I12" s="32"/>
      <c r="J12" s="26">
        <v>579.4</v>
      </c>
      <c r="K12" s="17"/>
      <c r="L12" s="31"/>
    </row>
    <row r="13" spans="1:12" ht="18.75" customHeight="1">
      <c r="A13" s="22">
        <v>10</v>
      </c>
      <c r="B13" s="15" t="s">
        <v>6</v>
      </c>
      <c r="C13" s="15">
        <f t="shared" si="0"/>
        <v>34</v>
      </c>
      <c r="D13" s="16">
        <v>29975</v>
      </c>
      <c r="E13" s="16">
        <v>42679</v>
      </c>
      <c r="F13" s="62" t="s">
        <v>419</v>
      </c>
      <c r="G13" s="12">
        <f t="shared" si="1"/>
        <v>554</v>
      </c>
      <c r="H13" s="64">
        <f t="shared" si="2"/>
        <v>554</v>
      </c>
      <c r="I13" s="32"/>
      <c r="J13" s="26"/>
      <c r="K13" s="17"/>
      <c r="L13" s="31">
        <v>554</v>
      </c>
    </row>
    <row r="14" spans="1:12" ht="18.75" customHeight="1">
      <c r="A14" s="22">
        <v>11</v>
      </c>
      <c r="B14" s="15" t="s">
        <v>1</v>
      </c>
      <c r="C14" s="15">
        <f t="shared" si="0"/>
        <v>33</v>
      </c>
      <c r="D14" s="16">
        <v>30371</v>
      </c>
      <c r="E14" s="16">
        <v>42512</v>
      </c>
      <c r="F14" s="62" t="s">
        <v>270</v>
      </c>
      <c r="G14" s="12">
        <f t="shared" si="1"/>
        <v>512.5</v>
      </c>
      <c r="H14" s="64">
        <f t="shared" si="2"/>
        <v>512.5</v>
      </c>
      <c r="I14" s="32"/>
      <c r="J14" s="26"/>
      <c r="K14" s="17">
        <v>512.5</v>
      </c>
      <c r="L14" s="31"/>
    </row>
    <row r="15" spans="1:12" ht="18.75" customHeight="1">
      <c r="A15" s="22">
        <v>12</v>
      </c>
      <c r="B15" s="15" t="s">
        <v>9</v>
      </c>
      <c r="C15" s="15">
        <f t="shared" si="0"/>
        <v>30</v>
      </c>
      <c r="D15" s="16">
        <v>31611</v>
      </c>
      <c r="E15" s="16">
        <v>42512</v>
      </c>
      <c r="F15" s="62" t="s">
        <v>75</v>
      </c>
      <c r="G15" s="12">
        <f t="shared" si="1"/>
        <v>474</v>
      </c>
      <c r="H15" s="64">
        <f t="shared" si="2"/>
        <v>474</v>
      </c>
      <c r="I15" s="32"/>
      <c r="J15" s="26"/>
      <c r="K15" s="17">
        <v>474</v>
      </c>
      <c r="L15" s="31"/>
    </row>
    <row r="16" spans="1:12" ht="18.75" customHeight="1">
      <c r="A16" s="22">
        <v>13</v>
      </c>
      <c r="B16" s="15" t="s">
        <v>6</v>
      </c>
      <c r="C16" s="15">
        <f t="shared" si="0"/>
        <v>34</v>
      </c>
      <c r="D16" s="16">
        <v>30245</v>
      </c>
      <c r="E16" s="16">
        <v>42512</v>
      </c>
      <c r="F16" s="62" t="s">
        <v>271</v>
      </c>
      <c r="G16" s="12">
        <f t="shared" si="1"/>
        <v>405.6</v>
      </c>
      <c r="H16" s="64">
        <f t="shared" si="2"/>
        <v>405.6</v>
      </c>
      <c r="I16" s="32"/>
      <c r="J16" s="26"/>
      <c r="K16" s="17">
        <v>405.6</v>
      </c>
      <c r="L16" s="31"/>
    </row>
    <row r="17" spans="1:12" ht="18.75" customHeight="1">
      <c r="A17" s="22">
        <v>14</v>
      </c>
      <c r="B17" s="15" t="s">
        <v>20</v>
      </c>
      <c r="C17" s="15">
        <f t="shared" si="0"/>
        <v>34</v>
      </c>
      <c r="D17" s="16">
        <v>30029</v>
      </c>
      <c r="E17" s="16">
        <v>42624</v>
      </c>
      <c r="F17" s="62" t="s">
        <v>88</v>
      </c>
      <c r="G17" s="12">
        <f t="shared" si="1"/>
        <v>384.66666666666663</v>
      </c>
      <c r="H17" s="64">
        <f t="shared" si="2"/>
        <v>200</v>
      </c>
      <c r="I17" s="32">
        <v>184.66666666666666</v>
      </c>
      <c r="J17" s="26">
        <v>200</v>
      </c>
      <c r="K17" s="17"/>
      <c r="L17" s="31"/>
    </row>
    <row r="18" spans="1:12" ht="18.75" customHeight="1">
      <c r="A18" s="22">
        <v>15</v>
      </c>
      <c r="B18" s="15" t="s">
        <v>7</v>
      </c>
      <c r="C18" s="15">
        <f t="shared" si="0"/>
        <v>30</v>
      </c>
      <c r="D18" s="16">
        <v>31511</v>
      </c>
      <c r="E18" s="16">
        <v>42077</v>
      </c>
      <c r="F18" s="62" t="s">
        <v>76</v>
      </c>
      <c r="G18" s="12">
        <f t="shared" si="1"/>
        <v>233.33333333333334</v>
      </c>
      <c r="H18" s="64">
        <f t="shared" si="2"/>
        <v>0</v>
      </c>
      <c r="I18" s="32">
        <v>233.33333333333334</v>
      </c>
      <c r="J18" s="26"/>
      <c r="K18" s="17"/>
      <c r="L18" s="31"/>
    </row>
    <row r="19" spans="1:12" ht="18.75" customHeight="1">
      <c r="A19" s="22">
        <v>16</v>
      </c>
      <c r="B19" s="15" t="s">
        <v>10</v>
      </c>
      <c r="C19" s="15">
        <f t="shared" si="0"/>
        <v>31</v>
      </c>
      <c r="D19" s="16">
        <v>31370</v>
      </c>
      <c r="E19" s="16">
        <v>42077</v>
      </c>
      <c r="F19" s="62" t="s">
        <v>85</v>
      </c>
      <c r="G19" s="12">
        <f t="shared" si="1"/>
        <v>233.33333333333334</v>
      </c>
      <c r="H19" s="64">
        <f t="shared" si="2"/>
        <v>0</v>
      </c>
      <c r="I19" s="32">
        <v>233.33333333333334</v>
      </c>
      <c r="J19" s="26"/>
      <c r="K19" s="17"/>
      <c r="L19" s="31"/>
    </row>
    <row r="20" spans="1:12" ht="18.75" customHeight="1">
      <c r="A20" s="22">
        <v>17</v>
      </c>
      <c r="B20" s="15" t="s">
        <v>14</v>
      </c>
      <c r="C20" s="15">
        <f t="shared" si="0"/>
        <v>34</v>
      </c>
      <c r="D20" s="16">
        <v>30098</v>
      </c>
      <c r="E20" s="16">
        <v>42624</v>
      </c>
      <c r="F20" s="62" t="s">
        <v>392</v>
      </c>
      <c r="G20" s="12">
        <f t="shared" si="1"/>
        <v>200</v>
      </c>
      <c r="H20" s="64">
        <f t="shared" si="2"/>
        <v>200</v>
      </c>
      <c r="I20" s="32"/>
      <c r="J20" s="26">
        <v>200</v>
      </c>
      <c r="K20" s="17"/>
      <c r="L20" s="31"/>
    </row>
    <row r="21" spans="1:12" ht="18.75" customHeight="1">
      <c r="A21" s="22">
        <v>18</v>
      </c>
      <c r="B21" s="15" t="s">
        <v>10</v>
      </c>
      <c r="C21" s="15">
        <f t="shared" si="0"/>
        <v>32</v>
      </c>
      <c r="D21" s="16">
        <v>30940</v>
      </c>
      <c r="E21" s="16">
        <v>42624</v>
      </c>
      <c r="F21" s="62" t="s">
        <v>399</v>
      </c>
      <c r="G21" s="12">
        <f t="shared" si="1"/>
        <v>200</v>
      </c>
      <c r="H21" s="64">
        <f t="shared" si="2"/>
        <v>200</v>
      </c>
      <c r="I21" s="32"/>
      <c r="J21" s="26">
        <v>200</v>
      </c>
      <c r="K21" s="17"/>
      <c r="L21" s="31"/>
    </row>
    <row r="22" spans="1:12" ht="18.75" customHeight="1">
      <c r="A22" s="22">
        <v>19</v>
      </c>
      <c r="B22" s="15" t="s">
        <v>3</v>
      </c>
      <c r="C22" s="15">
        <f t="shared" si="0"/>
        <v>31</v>
      </c>
      <c r="D22" s="16">
        <v>31390</v>
      </c>
      <c r="E22" s="16">
        <v>42077</v>
      </c>
      <c r="F22" s="62" t="s">
        <v>264</v>
      </c>
      <c r="G22" s="12">
        <f t="shared" si="1"/>
        <v>199.63333333333333</v>
      </c>
      <c r="H22" s="64">
        <f t="shared" si="2"/>
        <v>0</v>
      </c>
      <c r="I22" s="32">
        <v>199.63333333333333</v>
      </c>
      <c r="J22" s="26"/>
      <c r="K22" s="17"/>
      <c r="L22" s="31"/>
    </row>
    <row r="23" spans="1:12" ht="18.75" customHeight="1">
      <c r="A23" s="22">
        <v>20</v>
      </c>
      <c r="B23" s="15" t="s">
        <v>11</v>
      </c>
      <c r="C23" s="15">
        <f t="shared" si="0"/>
        <v>34</v>
      </c>
      <c r="D23" s="16">
        <v>30045</v>
      </c>
      <c r="E23" s="16">
        <v>42077</v>
      </c>
      <c r="F23" s="62" t="s">
        <v>265</v>
      </c>
      <c r="G23" s="12">
        <f t="shared" si="1"/>
        <v>170.83333333333334</v>
      </c>
      <c r="H23" s="64">
        <f t="shared" si="2"/>
        <v>0</v>
      </c>
      <c r="I23" s="32">
        <v>170.83333333333334</v>
      </c>
      <c r="J23" s="26"/>
      <c r="K23" s="17"/>
      <c r="L23" s="31"/>
    </row>
    <row r="24" spans="1:12" ht="18.75" customHeight="1">
      <c r="A24" s="22">
        <v>21</v>
      </c>
      <c r="B24" s="15" t="s">
        <v>6</v>
      </c>
      <c r="C24" s="15">
        <f t="shared" si="0"/>
        <v>33</v>
      </c>
      <c r="D24" s="16">
        <v>30505</v>
      </c>
      <c r="E24" s="16">
        <v>41878</v>
      </c>
      <c r="F24" s="62" t="s">
        <v>266</v>
      </c>
      <c r="G24" s="12">
        <f t="shared" si="1"/>
        <v>69.89999999999999</v>
      </c>
      <c r="H24" s="64">
        <f t="shared" si="2"/>
        <v>0</v>
      </c>
      <c r="I24" s="32">
        <v>69.89999999999999</v>
      </c>
      <c r="J24" s="26"/>
      <c r="K24" s="17"/>
      <c r="L24" s="31"/>
    </row>
    <row r="25" spans="1:12" ht="18.75" customHeight="1">
      <c r="A25" s="22">
        <v>22</v>
      </c>
      <c r="B25" s="15" t="s">
        <v>17</v>
      </c>
      <c r="C25" s="15">
        <f t="shared" si="0"/>
        <v>34</v>
      </c>
      <c r="D25" s="16">
        <v>30127</v>
      </c>
      <c r="E25" s="16">
        <v>41878</v>
      </c>
      <c r="F25" s="62" t="s">
        <v>86</v>
      </c>
      <c r="G25" s="12">
        <f t="shared" si="1"/>
        <v>55.1</v>
      </c>
      <c r="H25" s="64">
        <f t="shared" si="2"/>
        <v>0</v>
      </c>
      <c r="I25" s="32">
        <v>55.1</v>
      </c>
      <c r="J25" s="26"/>
      <c r="K25" s="17"/>
      <c r="L25" s="31"/>
    </row>
    <row r="26" spans="1:12" ht="18.75" customHeight="1" thickBot="1">
      <c r="A26" s="22">
        <v>23</v>
      </c>
      <c r="B26" s="15" t="s">
        <v>7</v>
      </c>
      <c r="C26" s="15">
        <f t="shared" si="0"/>
        <v>31</v>
      </c>
      <c r="D26" s="16">
        <v>31089</v>
      </c>
      <c r="E26" s="16">
        <v>41692</v>
      </c>
      <c r="F26" s="62" t="s">
        <v>267</v>
      </c>
      <c r="G26" s="63">
        <f t="shared" si="1"/>
        <v>49.9</v>
      </c>
      <c r="H26" s="65">
        <f t="shared" si="2"/>
        <v>0</v>
      </c>
      <c r="I26" s="66">
        <v>49.9</v>
      </c>
      <c r="J26" s="26"/>
      <c r="K26" s="17"/>
      <c r="L26" s="31"/>
    </row>
    <row r="27" spans="2:6" ht="15">
      <c r="B27" s="57"/>
      <c r="D27" s="56"/>
      <c r="E27" s="56"/>
      <c r="F27" s="57"/>
    </row>
    <row r="28" spans="2:6" ht="15">
      <c r="B28" s="57"/>
      <c r="D28" s="56"/>
      <c r="E28" s="56"/>
      <c r="F28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7"/>
  <sheetViews>
    <sheetView zoomScale="90" zoomScaleNormal="90" zoomScalePageLayoutView="0" workbookViewId="0" topLeftCell="A28">
      <selection activeCell="N15" sqref="N15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102" t="s">
        <v>28</v>
      </c>
      <c r="G2" s="103" t="s">
        <v>29</v>
      </c>
      <c r="H2" s="104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102"/>
      <c r="G3" s="96"/>
      <c r="H3" s="105"/>
      <c r="I3" s="99"/>
      <c r="J3" s="100"/>
      <c r="K3" s="101"/>
      <c r="L3" s="101"/>
    </row>
    <row r="4" spans="1:12" ht="18.75" customHeight="1">
      <c r="A4" s="22">
        <v>1</v>
      </c>
      <c r="B4" s="15" t="s">
        <v>1</v>
      </c>
      <c r="C4" s="15">
        <f aca="true" t="shared" si="0" ref="C4:C47">YEAR($D$3)-YEAR(D4)</f>
        <v>39</v>
      </c>
      <c r="D4" s="16">
        <v>28222</v>
      </c>
      <c r="E4" s="16">
        <v>42624</v>
      </c>
      <c r="F4" s="62" t="s">
        <v>274</v>
      </c>
      <c r="G4" s="12">
        <f aca="true" t="shared" si="1" ref="G4:G47">(H4+I4)</f>
        <v>2147.7999999999997</v>
      </c>
      <c r="H4" s="64">
        <f aca="true" t="shared" si="2" ref="H4:H47">SUM(J4:L4)</f>
        <v>1432.1</v>
      </c>
      <c r="I4" s="32">
        <v>715.6999999999999</v>
      </c>
      <c r="J4" s="26">
        <v>732.1</v>
      </c>
      <c r="K4" s="17">
        <v>700</v>
      </c>
      <c r="L4" s="31"/>
    </row>
    <row r="5" spans="1:12" ht="18.75" customHeight="1">
      <c r="A5" s="22">
        <v>2</v>
      </c>
      <c r="B5" s="15" t="s">
        <v>5</v>
      </c>
      <c r="C5" s="15">
        <f t="shared" si="0"/>
        <v>35</v>
      </c>
      <c r="D5" s="16">
        <v>29891</v>
      </c>
      <c r="E5" s="16">
        <v>42624</v>
      </c>
      <c r="F5" s="62" t="s">
        <v>246</v>
      </c>
      <c r="G5" s="12">
        <f t="shared" si="1"/>
        <v>1542.8666666666668</v>
      </c>
      <c r="H5" s="64">
        <f t="shared" si="2"/>
        <v>1226.9</v>
      </c>
      <c r="I5" s="32">
        <v>315.9666666666667</v>
      </c>
      <c r="J5" s="26">
        <v>579.4</v>
      </c>
      <c r="K5" s="17">
        <v>647.5</v>
      </c>
      <c r="L5" s="31"/>
    </row>
    <row r="6" spans="1:12" ht="18.75" customHeight="1">
      <c r="A6" s="22">
        <v>3</v>
      </c>
      <c r="B6" s="15" t="s">
        <v>3</v>
      </c>
      <c r="C6" s="15">
        <f t="shared" si="0"/>
        <v>38</v>
      </c>
      <c r="D6" s="16">
        <v>28674</v>
      </c>
      <c r="E6" s="16">
        <v>42679</v>
      </c>
      <c r="F6" s="62" t="s">
        <v>287</v>
      </c>
      <c r="G6" s="12">
        <f t="shared" si="1"/>
        <v>1425.7</v>
      </c>
      <c r="H6" s="64">
        <f t="shared" si="2"/>
        <v>1425.7</v>
      </c>
      <c r="I6" s="32"/>
      <c r="J6" s="26">
        <v>265.7</v>
      </c>
      <c r="K6" s="17">
        <v>512.5</v>
      </c>
      <c r="L6" s="31">
        <v>647.5</v>
      </c>
    </row>
    <row r="7" spans="1:12" ht="18.75" customHeight="1">
      <c r="A7" s="22">
        <v>4</v>
      </c>
      <c r="B7" s="15" t="s">
        <v>10</v>
      </c>
      <c r="C7" s="15">
        <f t="shared" si="0"/>
        <v>35</v>
      </c>
      <c r="D7" s="16">
        <v>29675</v>
      </c>
      <c r="E7" s="16">
        <v>42679</v>
      </c>
      <c r="F7" s="62" t="s">
        <v>77</v>
      </c>
      <c r="G7" s="12">
        <f t="shared" si="1"/>
        <v>1279.5</v>
      </c>
      <c r="H7" s="64">
        <f t="shared" si="2"/>
        <v>700</v>
      </c>
      <c r="I7" s="32">
        <v>579.5</v>
      </c>
      <c r="J7" s="26"/>
      <c r="K7" s="17"/>
      <c r="L7" s="31">
        <v>700</v>
      </c>
    </row>
    <row r="8" spans="1:12" ht="18.75" customHeight="1">
      <c r="A8" s="22">
        <v>5</v>
      </c>
      <c r="B8" s="15" t="s">
        <v>3</v>
      </c>
      <c r="C8" s="15">
        <f t="shared" si="0"/>
        <v>36</v>
      </c>
      <c r="D8" s="16">
        <v>29247</v>
      </c>
      <c r="E8" s="16">
        <v>42679</v>
      </c>
      <c r="F8" s="62" t="s">
        <v>282</v>
      </c>
      <c r="G8" s="12">
        <f t="shared" si="1"/>
        <v>1096.4669999999999</v>
      </c>
      <c r="H8" s="64">
        <f t="shared" si="2"/>
        <v>971.4</v>
      </c>
      <c r="I8" s="32">
        <v>125.067</v>
      </c>
      <c r="J8" s="26">
        <v>200</v>
      </c>
      <c r="K8" s="17">
        <v>217.4</v>
      </c>
      <c r="L8" s="31">
        <v>554</v>
      </c>
    </row>
    <row r="9" spans="1:12" ht="18.75" customHeight="1">
      <c r="A9" s="22">
        <v>6</v>
      </c>
      <c r="B9" s="15" t="s">
        <v>10</v>
      </c>
      <c r="C9" s="15">
        <f t="shared" si="0"/>
        <v>35</v>
      </c>
      <c r="D9" s="16">
        <v>29764</v>
      </c>
      <c r="E9" s="16">
        <v>42679</v>
      </c>
      <c r="F9" s="62" t="s">
        <v>291</v>
      </c>
      <c r="G9" s="12">
        <f t="shared" si="1"/>
        <v>800</v>
      </c>
      <c r="H9" s="64">
        <f t="shared" si="2"/>
        <v>800</v>
      </c>
      <c r="I9" s="32"/>
      <c r="J9" s="26"/>
      <c r="K9" s="17">
        <v>201.1</v>
      </c>
      <c r="L9" s="31">
        <v>598.9</v>
      </c>
    </row>
    <row r="10" spans="1:12" ht="18.75" customHeight="1">
      <c r="A10" s="22">
        <v>7</v>
      </c>
      <c r="B10" s="15" t="s">
        <v>4</v>
      </c>
      <c r="C10" s="15">
        <f t="shared" si="0"/>
        <v>35</v>
      </c>
      <c r="D10" s="16">
        <v>29939</v>
      </c>
      <c r="E10" s="16">
        <v>42077</v>
      </c>
      <c r="F10" s="62" t="s">
        <v>247</v>
      </c>
      <c r="G10" s="12">
        <f t="shared" si="1"/>
        <v>720.8666666666667</v>
      </c>
      <c r="H10" s="64">
        <f t="shared" si="2"/>
        <v>438.5</v>
      </c>
      <c r="I10" s="32">
        <v>282.3666666666667</v>
      </c>
      <c r="J10" s="26"/>
      <c r="K10" s="17">
        <v>438.5</v>
      </c>
      <c r="L10" s="31"/>
    </row>
    <row r="11" spans="1:12" ht="18.75" customHeight="1" thickBot="1">
      <c r="A11" s="22">
        <v>8</v>
      </c>
      <c r="B11" s="15" t="s">
        <v>1</v>
      </c>
      <c r="C11" s="15">
        <f t="shared" si="0"/>
        <v>36</v>
      </c>
      <c r="D11" s="16">
        <v>29347</v>
      </c>
      <c r="E11" s="16">
        <v>42679</v>
      </c>
      <c r="F11" s="62" t="s">
        <v>292</v>
      </c>
      <c r="G11" s="12">
        <f t="shared" si="1"/>
        <v>698.5</v>
      </c>
      <c r="H11" s="64">
        <f t="shared" si="2"/>
        <v>698.5</v>
      </c>
      <c r="I11" s="32"/>
      <c r="J11" s="89"/>
      <c r="K11" s="17">
        <v>186</v>
      </c>
      <c r="L11" s="31">
        <v>512.5</v>
      </c>
    </row>
    <row r="12" spans="1:12" ht="18.75" customHeight="1" thickBot="1">
      <c r="A12" s="22">
        <v>9</v>
      </c>
      <c r="B12" s="15" t="s">
        <v>5</v>
      </c>
      <c r="C12" s="15">
        <f t="shared" si="0"/>
        <v>35</v>
      </c>
      <c r="D12" s="16">
        <v>29613</v>
      </c>
      <c r="E12" s="16">
        <v>42624</v>
      </c>
      <c r="F12" s="62" t="s">
        <v>91</v>
      </c>
      <c r="G12" s="12">
        <f t="shared" si="1"/>
        <v>685.7</v>
      </c>
      <c r="H12" s="64">
        <f t="shared" si="2"/>
        <v>685.7</v>
      </c>
      <c r="I12" s="32"/>
      <c r="J12" s="91">
        <v>310.5</v>
      </c>
      <c r="K12" s="88">
        <v>375.2</v>
      </c>
      <c r="L12" s="31"/>
    </row>
    <row r="13" spans="1:12" ht="18.75" customHeight="1">
      <c r="A13" s="22">
        <v>10</v>
      </c>
      <c r="B13" s="15" t="s">
        <v>17</v>
      </c>
      <c r="C13" s="15">
        <f t="shared" si="0"/>
        <v>37</v>
      </c>
      <c r="D13" s="16">
        <v>29110</v>
      </c>
      <c r="E13" s="16">
        <v>42624</v>
      </c>
      <c r="F13" s="62" t="s">
        <v>89</v>
      </c>
      <c r="G13" s="12">
        <f t="shared" si="1"/>
        <v>677.5</v>
      </c>
      <c r="H13" s="64">
        <f t="shared" si="2"/>
        <v>359.1</v>
      </c>
      <c r="I13" s="32">
        <v>318.40000000000003</v>
      </c>
      <c r="J13" s="90">
        <v>200</v>
      </c>
      <c r="K13" s="17">
        <v>159.1</v>
      </c>
      <c r="L13" s="31"/>
    </row>
    <row r="14" spans="1:12" ht="18.75" customHeight="1">
      <c r="A14" s="22">
        <v>11</v>
      </c>
      <c r="B14" s="15" t="s">
        <v>3</v>
      </c>
      <c r="C14" s="15">
        <f t="shared" si="0"/>
        <v>35</v>
      </c>
      <c r="D14" s="16">
        <v>29689</v>
      </c>
      <c r="E14" s="16">
        <v>42624</v>
      </c>
      <c r="F14" s="62" t="s">
        <v>78</v>
      </c>
      <c r="G14" s="12">
        <f t="shared" si="1"/>
        <v>674</v>
      </c>
      <c r="H14" s="64">
        <f t="shared" si="2"/>
        <v>674</v>
      </c>
      <c r="I14" s="32"/>
      <c r="J14" s="26">
        <v>200</v>
      </c>
      <c r="K14" s="17">
        <v>474</v>
      </c>
      <c r="L14" s="31"/>
    </row>
    <row r="15" spans="1:12" ht="18.75" customHeight="1">
      <c r="A15" s="22">
        <v>12</v>
      </c>
      <c r="B15" s="15" t="s">
        <v>6</v>
      </c>
      <c r="C15" s="15">
        <f t="shared" si="0"/>
        <v>38</v>
      </c>
      <c r="D15" s="16">
        <v>28855</v>
      </c>
      <c r="E15" s="16">
        <v>42679</v>
      </c>
      <c r="F15" s="62" t="s">
        <v>22</v>
      </c>
      <c r="G15" s="12">
        <f t="shared" si="1"/>
        <v>612.0666666666666</v>
      </c>
      <c r="H15" s="64">
        <f t="shared" si="2"/>
        <v>335</v>
      </c>
      <c r="I15" s="32">
        <v>277.06666666666666</v>
      </c>
      <c r="J15" s="26"/>
      <c r="K15" s="17">
        <v>100</v>
      </c>
      <c r="L15" s="31">
        <v>235</v>
      </c>
    </row>
    <row r="16" spans="1:12" ht="18.75" customHeight="1">
      <c r="A16" s="22">
        <v>13</v>
      </c>
      <c r="B16" s="15" t="s">
        <v>1</v>
      </c>
      <c r="C16" s="15">
        <f t="shared" si="0"/>
        <v>35</v>
      </c>
      <c r="D16" s="16">
        <v>29777</v>
      </c>
      <c r="E16" s="16">
        <v>42512</v>
      </c>
      <c r="F16" s="62" t="s">
        <v>285</v>
      </c>
      <c r="G16" s="12">
        <f t="shared" si="1"/>
        <v>598.9</v>
      </c>
      <c r="H16" s="64">
        <f t="shared" si="2"/>
        <v>598.9</v>
      </c>
      <c r="I16" s="32"/>
      <c r="J16" s="26"/>
      <c r="K16" s="17">
        <v>598.9</v>
      </c>
      <c r="L16" s="31"/>
    </row>
    <row r="17" spans="1:12" ht="18.75" customHeight="1">
      <c r="A17" s="22">
        <v>14</v>
      </c>
      <c r="B17" s="15" t="s">
        <v>1</v>
      </c>
      <c r="C17" s="15">
        <f t="shared" si="0"/>
        <v>37</v>
      </c>
      <c r="D17" s="16">
        <v>28935</v>
      </c>
      <c r="E17" s="16">
        <v>42512</v>
      </c>
      <c r="F17" s="62" t="s">
        <v>286</v>
      </c>
      <c r="G17" s="12">
        <f t="shared" si="1"/>
        <v>554</v>
      </c>
      <c r="H17" s="64">
        <f t="shared" si="2"/>
        <v>554</v>
      </c>
      <c r="I17" s="32"/>
      <c r="J17" s="26"/>
      <c r="K17" s="17">
        <v>554</v>
      </c>
      <c r="L17" s="31"/>
    </row>
    <row r="18" spans="1:12" ht="18.75" customHeight="1">
      <c r="A18" s="22">
        <v>15</v>
      </c>
      <c r="B18" s="15" t="s">
        <v>5</v>
      </c>
      <c r="C18" s="15">
        <f t="shared" si="0"/>
        <v>35</v>
      </c>
      <c r="D18" s="16">
        <v>29762</v>
      </c>
      <c r="E18" s="16">
        <v>42679</v>
      </c>
      <c r="F18" s="62" t="s">
        <v>293</v>
      </c>
      <c r="G18" s="12">
        <f t="shared" si="1"/>
        <v>547.2</v>
      </c>
      <c r="H18" s="64">
        <f t="shared" si="2"/>
        <v>547.2</v>
      </c>
      <c r="I18" s="32"/>
      <c r="J18" s="26"/>
      <c r="K18" s="17">
        <v>172</v>
      </c>
      <c r="L18" s="31">
        <v>375.2</v>
      </c>
    </row>
    <row r="19" spans="1:12" ht="18.75" customHeight="1">
      <c r="A19" s="22">
        <v>16</v>
      </c>
      <c r="B19" s="15" t="s">
        <v>6</v>
      </c>
      <c r="C19" s="15">
        <f t="shared" si="0"/>
        <v>37</v>
      </c>
      <c r="D19" s="16">
        <v>29010</v>
      </c>
      <c r="E19" s="16">
        <v>42679</v>
      </c>
      <c r="F19" s="62" t="s">
        <v>427</v>
      </c>
      <c r="G19" s="12">
        <f t="shared" si="1"/>
        <v>474</v>
      </c>
      <c r="H19" s="64">
        <f t="shared" si="2"/>
        <v>474</v>
      </c>
      <c r="I19" s="32"/>
      <c r="J19" s="26"/>
      <c r="K19" s="17"/>
      <c r="L19" s="31">
        <v>474</v>
      </c>
    </row>
    <row r="20" spans="1:12" ht="18.75" customHeight="1">
      <c r="A20" s="22">
        <v>17</v>
      </c>
      <c r="B20" s="15" t="s">
        <v>12</v>
      </c>
      <c r="C20" s="15">
        <f t="shared" si="0"/>
        <v>38</v>
      </c>
      <c r="D20" s="16">
        <v>28678</v>
      </c>
      <c r="E20" s="16">
        <v>42512</v>
      </c>
      <c r="F20" s="62" t="s">
        <v>280</v>
      </c>
      <c r="G20" s="12">
        <f t="shared" si="1"/>
        <v>443.067</v>
      </c>
      <c r="H20" s="64">
        <f t="shared" si="2"/>
        <v>296.9</v>
      </c>
      <c r="I20" s="32">
        <v>146.167</v>
      </c>
      <c r="J20" s="26"/>
      <c r="K20" s="17">
        <v>296.9</v>
      </c>
      <c r="L20" s="31"/>
    </row>
    <row r="21" spans="1:12" ht="18.75" customHeight="1">
      <c r="A21" s="22">
        <v>18</v>
      </c>
      <c r="B21" s="15" t="s">
        <v>3</v>
      </c>
      <c r="C21" s="15">
        <f t="shared" si="0"/>
        <v>35</v>
      </c>
      <c r="D21" s="16">
        <v>29751</v>
      </c>
      <c r="E21" s="16">
        <v>42679</v>
      </c>
      <c r="F21" s="62" t="s">
        <v>428</v>
      </c>
      <c r="G21" s="12">
        <f t="shared" si="1"/>
        <v>438.5</v>
      </c>
      <c r="H21" s="64">
        <f t="shared" si="2"/>
        <v>438.5</v>
      </c>
      <c r="I21" s="32"/>
      <c r="J21" s="26"/>
      <c r="K21" s="17"/>
      <c r="L21" s="31">
        <v>438.5</v>
      </c>
    </row>
    <row r="22" spans="1:12" ht="18.75" customHeight="1">
      <c r="A22" s="22">
        <v>19</v>
      </c>
      <c r="B22" s="15" t="s">
        <v>14</v>
      </c>
      <c r="C22" s="15">
        <f t="shared" si="0"/>
        <v>37</v>
      </c>
      <c r="D22" s="16">
        <v>29015</v>
      </c>
      <c r="E22" s="16">
        <v>42624</v>
      </c>
      <c r="F22" s="62" t="s">
        <v>378</v>
      </c>
      <c r="G22" s="12">
        <f t="shared" si="1"/>
        <v>424.2</v>
      </c>
      <c r="H22" s="64">
        <f t="shared" si="2"/>
        <v>424.2</v>
      </c>
      <c r="I22" s="32"/>
      <c r="J22" s="26">
        <v>424.2</v>
      </c>
      <c r="K22" s="17"/>
      <c r="L22" s="31"/>
    </row>
    <row r="23" spans="1:12" ht="18.75" customHeight="1">
      <c r="A23" s="22">
        <v>20</v>
      </c>
      <c r="B23" s="15" t="s">
        <v>1</v>
      </c>
      <c r="C23" s="15">
        <f t="shared" si="0"/>
        <v>39</v>
      </c>
      <c r="D23" s="16">
        <v>28245</v>
      </c>
      <c r="E23" s="16">
        <v>42512</v>
      </c>
      <c r="F23" s="62" t="s">
        <v>18</v>
      </c>
      <c r="G23" s="12">
        <f t="shared" si="1"/>
        <v>405.6</v>
      </c>
      <c r="H23" s="64">
        <f t="shared" si="2"/>
        <v>405.6</v>
      </c>
      <c r="I23" s="32"/>
      <c r="J23" s="26"/>
      <c r="K23" s="17">
        <v>405.6</v>
      </c>
      <c r="L23" s="31"/>
    </row>
    <row r="24" spans="1:12" ht="18.75" customHeight="1">
      <c r="A24" s="22">
        <v>21</v>
      </c>
      <c r="B24" s="15" t="s">
        <v>6</v>
      </c>
      <c r="C24" s="15">
        <f t="shared" si="0"/>
        <v>35</v>
      </c>
      <c r="D24" s="16">
        <v>29703</v>
      </c>
      <c r="E24" s="16">
        <v>42679</v>
      </c>
      <c r="F24" s="62" t="s">
        <v>429</v>
      </c>
      <c r="G24" s="12">
        <f t="shared" si="1"/>
        <v>405.6</v>
      </c>
      <c r="H24" s="64">
        <f t="shared" si="2"/>
        <v>405.6</v>
      </c>
      <c r="I24" s="32"/>
      <c r="J24" s="26"/>
      <c r="K24" s="17"/>
      <c r="L24" s="31">
        <v>405.6</v>
      </c>
    </row>
    <row r="25" spans="1:12" ht="18.75" customHeight="1">
      <c r="A25" s="22">
        <v>22</v>
      </c>
      <c r="B25" s="15" t="s">
        <v>6</v>
      </c>
      <c r="C25" s="15">
        <f t="shared" si="0"/>
        <v>37</v>
      </c>
      <c r="D25" s="16">
        <v>29171</v>
      </c>
      <c r="E25" s="16">
        <v>42512</v>
      </c>
      <c r="F25" s="62" t="s">
        <v>94</v>
      </c>
      <c r="G25" s="12">
        <f t="shared" si="1"/>
        <v>354.1</v>
      </c>
      <c r="H25" s="64">
        <f t="shared" si="2"/>
        <v>354.1</v>
      </c>
      <c r="I25" s="32"/>
      <c r="J25" s="26"/>
      <c r="K25" s="17">
        <v>100</v>
      </c>
      <c r="L25" s="31">
        <v>254.1</v>
      </c>
    </row>
    <row r="26" spans="1:12" ht="18.75" customHeight="1">
      <c r="A26" s="22">
        <v>23</v>
      </c>
      <c r="B26" s="15" t="s">
        <v>1</v>
      </c>
      <c r="C26" s="15">
        <f t="shared" si="0"/>
        <v>38</v>
      </c>
      <c r="D26" s="16">
        <v>28584</v>
      </c>
      <c r="E26" s="16">
        <v>42512</v>
      </c>
      <c r="F26" s="62" t="s">
        <v>288</v>
      </c>
      <c r="G26" s="12">
        <f t="shared" si="1"/>
        <v>347</v>
      </c>
      <c r="H26" s="64">
        <f t="shared" si="2"/>
        <v>347</v>
      </c>
      <c r="I26" s="32"/>
      <c r="J26" s="26"/>
      <c r="K26" s="17">
        <v>347</v>
      </c>
      <c r="L26" s="31"/>
    </row>
    <row r="27" spans="1:12" ht="18.75" customHeight="1">
      <c r="A27" s="22">
        <v>24</v>
      </c>
      <c r="B27" s="15" t="s">
        <v>6</v>
      </c>
      <c r="C27" s="15">
        <f t="shared" si="0"/>
        <v>37</v>
      </c>
      <c r="D27" s="16">
        <v>29033</v>
      </c>
      <c r="E27" s="16">
        <v>42679</v>
      </c>
      <c r="F27" s="62" t="s">
        <v>430</v>
      </c>
      <c r="G27" s="12">
        <f t="shared" si="1"/>
        <v>347</v>
      </c>
      <c r="H27" s="64">
        <f t="shared" si="2"/>
        <v>347</v>
      </c>
      <c r="I27" s="32"/>
      <c r="J27" s="26"/>
      <c r="K27" s="17"/>
      <c r="L27" s="31">
        <v>347</v>
      </c>
    </row>
    <row r="28" spans="1:12" ht="18.75" customHeight="1">
      <c r="A28" s="22">
        <v>25</v>
      </c>
      <c r="B28" s="15" t="s">
        <v>6</v>
      </c>
      <c r="C28" s="15">
        <f t="shared" si="0"/>
        <v>37</v>
      </c>
      <c r="D28" s="16">
        <v>29070</v>
      </c>
      <c r="E28" s="16">
        <v>42077</v>
      </c>
      <c r="F28" s="62" t="s">
        <v>281</v>
      </c>
      <c r="G28" s="12">
        <f t="shared" si="1"/>
        <v>346.9</v>
      </c>
      <c r="H28" s="64">
        <f t="shared" si="2"/>
        <v>217.4</v>
      </c>
      <c r="I28" s="32">
        <v>129.5</v>
      </c>
      <c r="J28" s="26"/>
      <c r="K28" s="17"/>
      <c r="L28" s="31">
        <v>217.4</v>
      </c>
    </row>
    <row r="29" spans="1:12" ht="18.75" customHeight="1">
      <c r="A29" s="22">
        <v>26</v>
      </c>
      <c r="B29" s="15" t="s">
        <v>1</v>
      </c>
      <c r="C29" s="15">
        <f t="shared" si="0"/>
        <v>35</v>
      </c>
      <c r="D29" s="16">
        <v>29741</v>
      </c>
      <c r="E29" s="16">
        <v>42512</v>
      </c>
      <c r="F29" s="62" t="s">
        <v>92</v>
      </c>
      <c r="G29" s="12">
        <f t="shared" si="1"/>
        <v>321</v>
      </c>
      <c r="H29" s="64">
        <f t="shared" si="2"/>
        <v>321</v>
      </c>
      <c r="I29" s="32"/>
      <c r="J29" s="26"/>
      <c r="K29" s="17">
        <v>321</v>
      </c>
      <c r="L29" s="31"/>
    </row>
    <row r="30" spans="1:12" ht="18.75" customHeight="1">
      <c r="A30" s="22">
        <v>27</v>
      </c>
      <c r="B30" s="15" t="s">
        <v>6</v>
      </c>
      <c r="C30" s="15">
        <f t="shared" si="0"/>
        <v>36</v>
      </c>
      <c r="D30" s="16">
        <v>29572</v>
      </c>
      <c r="E30" s="16">
        <v>42679</v>
      </c>
      <c r="F30" s="62" t="s">
        <v>431</v>
      </c>
      <c r="G30" s="12">
        <f t="shared" si="1"/>
        <v>321</v>
      </c>
      <c r="H30" s="64">
        <f t="shared" si="2"/>
        <v>321</v>
      </c>
      <c r="I30" s="32"/>
      <c r="J30" s="26"/>
      <c r="K30" s="17"/>
      <c r="L30" s="31">
        <v>321</v>
      </c>
    </row>
    <row r="31" spans="1:12" ht="18.75" customHeight="1">
      <c r="A31" s="22">
        <v>28</v>
      </c>
      <c r="B31" s="15" t="s">
        <v>6</v>
      </c>
      <c r="C31" s="15">
        <f t="shared" si="0"/>
        <v>36</v>
      </c>
      <c r="D31" s="16">
        <v>29246</v>
      </c>
      <c r="E31" s="16">
        <v>42679</v>
      </c>
      <c r="F31" s="62" t="s">
        <v>432</v>
      </c>
      <c r="G31" s="12">
        <f t="shared" si="1"/>
        <v>296.9</v>
      </c>
      <c r="H31" s="64">
        <f t="shared" si="2"/>
        <v>296.9</v>
      </c>
      <c r="I31" s="32"/>
      <c r="J31" s="26"/>
      <c r="K31" s="17"/>
      <c r="L31" s="31">
        <v>296.9</v>
      </c>
    </row>
    <row r="32" spans="1:12" ht="18.75" customHeight="1">
      <c r="A32" s="22">
        <v>29</v>
      </c>
      <c r="B32" s="15" t="s">
        <v>11</v>
      </c>
      <c r="C32" s="15">
        <f t="shared" si="0"/>
        <v>38</v>
      </c>
      <c r="D32" s="16">
        <v>28734</v>
      </c>
      <c r="E32" s="16">
        <v>42512</v>
      </c>
      <c r="F32" s="62" t="s">
        <v>289</v>
      </c>
      <c r="G32" s="12">
        <f t="shared" si="1"/>
        <v>274.7</v>
      </c>
      <c r="H32" s="64">
        <f t="shared" si="2"/>
        <v>274.7</v>
      </c>
      <c r="I32" s="32"/>
      <c r="J32" s="26"/>
      <c r="K32" s="17">
        <v>274.7</v>
      </c>
      <c r="L32" s="31"/>
    </row>
    <row r="33" spans="1:12" ht="18.75" customHeight="1">
      <c r="A33" s="22">
        <v>30</v>
      </c>
      <c r="B33" s="15" t="s">
        <v>6</v>
      </c>
      <c r="C33" s="15">
        <f t="shared" si="0"/>
        <v>36</v>
      </c>
      <c r="D33" s="16">
        <v>29223</v>
      </c>
      <c r="E33" s="16">
        <v>42679</v>
      </c>
      <c r="F33" s="62" t="s">
        <v>433</v>
      </c>
      <c r="G33" s="12">
        <f t="shared" si="1"/>
        <v>274.7</v>
      </c>
      <c r="H33" s="64">
        <f t="shared" si="2"/>
        <v>274.7</v>
      </c>
      <c r="I33" s="32"/>
      <c r="J33" s="26"/>
      <c r="K33" s="17"/>
      <c r="L33" s="31">
        <v>274.7</v>
      </c>
    </row>
    <row r="34" spans="1:12" ht="18.75" customHeight="1">
      <c r="A34" s="22">
        <v>31</v>
      </c>
      <c r="B34" s="15" t="s">
        <v>20</v>
      </c>
      <c r="C34" s="15">
        <f t="shared" si="0"/>
        <v>37</v>
      </c>
      <c r="D34" s="16">
        <v>29070</v>
      </c>
      <c r="E34" s="16">
        <v>42512</v>
      </c>
      <c r="F34" s="62" t="s">
        <v>290</v>
      </c>
      <c r="G34" s="12">
        <f t="shared" si="1"/>
        <v>254.1</v>
      </c>
      <c r="H34" s="64">
        <f t="shared" si="2"/>
        <v>254.1</v>
      </c>
      <c r="I34" s="32"/>
      <c r="J34" s="26"/>
      <c r="K34" s="17">
        <v>254.1</v>
      </c>
      <c r="L34" s="31"/>
    </row>
    <row r="35" spans="1:12" ht="18.75" customHeight="1">
      <c r="A35" s="22">
        <v>32</v>
      </c>
      <c r="B35" s="15" t="s">
        <v>5</v>
      </c>
      <c r="C35" s="15">
        <f t="shared" si="0"/>
        <v>38</v>
      </c>
      <c r="D35" s="16">
        <v>28667</v>
      </c>
      <c r="E35" s="16">
        <v>42624</v>
      </c>
      <c r="F35" s="62" t="s">
        <v>389</v>
      </c>
      <c r="G35" s="12">
        <f t="shared" si="1"/>
        <v>245.8</v>
      </c>
      <c r="H35" s="64">
        <f t="shared" si="2"/>
        <v>245.8</v>
      </c>
      <c r="I35" s="32"/>
      <c r="J35" s="26">
        <v>245.8</v>
      </c>
      <c r="K35" s="17"/>
      <c r="L35" s="31"/>
    </row>
    <row r="36" spans="1:12" ht="18.75" customHeight="1">
      <c r="A36" s="22">
        <v>33</v>
      </c>
      <c r="B36" s="15" t="s">
        <v>9</v>
      </c>
      <c r="C36" s="15">
        <f t="shared" si="0"/>
        <v>38</v>
      </c>
      <c r="D36" s="16">
        <v>28810</v>
      </c>
      <c r="E36" s="16">
        <v>42512</v>
      </c>
      <c r="F36" s="62" t="s">
        <v>93</v>
      </c>
      <c r="G36" s="12">
        <f t="shared" si="1"/>
        <v>235</v>
      </c>
      <c r="H36" s="64">
        <f t="shared" si="2"/>
        <v>235</v>
      </c>
      <c r="I36" s="32"/>
      <c r="J36" s="26"/>
      <c r="K36" s="17">
        <v>235</v>
      </c>
      <c r="L36" s="31"/>
    </row>
    <row r="37" spans="1:12" ht="18.75" customHeight="1">
      <c r="A37" s="22">
        <v>34</v>
      </c>
      <c r="B37" s="15" t="s">
        <v>11</v>
      </c>
      <c r="C37" s="15">
        <f t="shared" si="0"/>
        <v>39</v>
      </c>
      <c r="D37" s="16">
        <v>28267</v>
      </c>
      <c r="E37" s="16">
        <v>42077</v>
      </c>
      <c r="F37" s="62" t="s">
        <v>275</v>
      </c>
      <c r="G37" s="12">
        <f t="shared" si="1"/>
        <v>233.33333333333334</v>
      </c>
      <c r="H37" s="64">
        <f t="shared" si="2"/>
        <v>0</v>
      </c>
      <c r="I37" s="32">
        <v>233.33333333333334</v>
      </c>
      <c r="J37" s="26"/>
      <c r="K37" s="17"/>
      <c r="L37" s="31"/>
    </row>
    <row r="38" spans="1:12" ht="18.75" customHeight="1">
      <c r="A38" s="22">
        <v>35</v>
      </c>
      <c r="B38" s="15" t="s">
        <v>6</v>
      </c>
      <c r="C38" s="15">
        <f t="shared" si="0"/>
        <v>35</v>
      </c>
      <c r="D38" s="16">
        <v>29895</v>
      </c>
      <c r="E38" s="16">
        <v>42679</v>
      </c>
      <c r="F38" s="62" t="s">
        <v>434</v>
      </c>
      <c r="G38" s="12">
        <f t="shared" si="1"/>
        <v>201.1</v>
      </c>
      <c r="H38" s="64">
        <f t="shared" si="2"/>
        <v>201.1</v>
      </c>
      <c r="I38" s="32"/>
      <c r="J38" s="26"/>
      <c r="K38" s="17"/>
      <c r="L38" s="31">
        <v>201.1</v>
      </c>
    </row>
    <row r="39" spans="1:12" ht="18.75" customHeight="1">
      <c r="A39" s="22">
        <v>36</v>
      </c>
      <c r="B39" s="15" t="s">
        <v>7</v>
      </c>
      <c r="C39" s="15">
        <f t="shared" si="0"/>
        <v>39</v>
      </c>
      <c r="D39" s="16">
        <v>28318</v>
      </c>
      <c r="E39" s="16">
        <v>42077</v>
      </c>
      <c r="F39" s="62" t="s">
        <v>16</v>
      </c>
      <c r="G39" s="12">
        <f t="shared" si="1"/>
        <v>199.63333333333333</v>
      </c>
      <c r="H39" s="64">
        <f t="shared" si="2"/>
        <v>0</v>
      </c>
      <c r="I39" s="32">
        <v>199.63333333333333</v>
      </c>
      <c r="J39" s="26"/>
      <c r="K39" s="17"/>
      <c r="L39" s="31"/>
    </row>
    <row r="40" spans="1:12" ht="18.75" customHeight="1">
      <c r="A40" s="22">
        <v>37</v>
      </c>
      <c r="B40" s="15" t="s">
        <v>6</v>
      </c>
      <c r="C40" s="15">
        <f t="shared" si="0"/>
        <v>38</v>
      </c>
      <c r="D40" s="16">
        <v>28728</v>
      </c>
      <c r="E40" s="16">
        <v>42077</v>
      </c>
      <c r="F40" s="62" t="s">
        <v>276</v>
      </c>
      <c r="G40" s="12">
        <f t="shared" si="1"/>
        <v>193.96666666666667</v>
      </c>
      <c r="H40" s="64">
        <f t="shared" si="2"/>
        <v>0</v>
      </c>
      <c r="I40" s="32">
        <v>193.96666666666667</v>
      </c>
      <c r="J40" s="26"/>
      <c r="K40" s="17"/>
      <c r="L40" s="31"/>
    </row>
    <row r="41" spans="1:12" ht="18.75" customHeight="1">
      <c r="A41" s="22">
        <v>38</v>
      </c>
      <c r="B41" s="15" t="s">
        <v>6</v>
      </c>
      <c r="C41" s="15">
        <f t="shared" si="0"/>
        <v>39</v>
      </c>
      <c r="D41" s="16">
        <v>28426</v>
      </c>
      <c r="E41" s="16">
        <v>42679</v>
      </c>
      <c r="F41" s="62" t="s">
        <v>435</v>
      </c>
      <c r="G41" s="12">
        <f t="shared" si="1"/>
        <v>186</v>
      </c>
      <c r="H41" s="64">
        <f t="shared" si="2"/>
        <v>186</v>
      </c>
      <c r="I41" s="32"/>
      <c r="J41" s="26"/>
      <c r="K41" s="17"/>
      <c r="L41" s="31">
        <v>186</v>
      </c>
    </row>
    <row r="42" spans="1:12" ht="18.75" customHeight="1">
      <c r="A42" s="22">
        <v>39</v>
      </c>
      <c r="B42" s="15" t="s">
        <v>7</v>
      </c>
      <c r="C42" s="15">
        <f t="shared" si="0"/>
        <v>36</v>
      </c>
      <c r="D42" s="16">
        <v>29398</v>
      </c>
      <c r="E42" s="16">
        <v>42077</v>
      </c>
      <c r="F42" s="62" t="s">
        <v>277</v>
      </c>
      <c r="G42" s="12">
        <f t="shared" si="1"/>
        <v>184.66666666666666</v>
      </c>
      <c r="H42" s="64">
        <f t="shared" si="2"/>
        <v>0</v>
      </c>
      <c r="I42" s="32">
        <v>184.66666666666666</v>
      </c>
      <c r="J42" s="26"/>
      <c r="K42" s="17"/>
      <c r="L42" s="31"/>
    </row>
    <row r="43" spans="1:12" ht="18.75" customHeight="1">
      <c r="A43" s="22">
        <v>40</v>
      </c>
      <c r="B43" s="15" t="s">
        <v>6</v>
      </c>
      <c r="C43" s="15">
        <f t="shared" si="0"/>
        <v>36</v>
      </c>
      <c r="D43" s="16">
        <v>29251</v>
      </c>
      <c r="E43" s="16">
        <v>42679</v>
      </c>
      <c r="F43" s="62" t="s">
        <v>436</v>
      </c>
      <c r="G43" s="12">
        <f t="shared" si="1"/>
        <v>172</v>
      </c>
      <c r="H43" s="64">
        <f t="shared" si="2"/>
        <v>172</v>
      </c>
      <c r="I43" s="32"/>
      <c r="J43" s="26"/>
      <c r="K43" s="17"/>
      <c r="L43" s="31">
        <v>172</v>
      </c>
    </row>
    <row r="44" spans="1:12" ht="18.75" customHeight="1">
      <c r="A44" s="22">
        <v>41</v>
      </c>
      <c r="B44" s="15" t="s">
        <v>6</v>
      </c>
      <c r="C44" s="15">
        <f t="shared" si="0"/>
        <v>35</v>
      </c>
      <c r="D44" s="16">
        <v>29772</v>
      </c>
      <c r="E44" s="16">
        <v>42679</v>
      </c>
      <c r="F44" s="62" t="s">
        <v>437</v>
      </c>
      <c r="G44" s="12">
        <f t="shared" si="1"/>
        <v>159.1</v>
      </c>
      <c r="H44" s="64">
        <f t="shared" si="2"/>
        <v>159.1</v>
      </c>
      <c r="I44" s="32"/>
      <c r="J44" s="26"/>
      <c r="K44" s="17"/>
      <c r="L44" s="31">
        <v>159.1</v>
      </c>
    </row>
    <row r="45" spans="1:12" ht="18.75" customHeight="1">
      <c r="A45" s="22">
        <v>42</v>
      </c>
      <c r="B45" s="15" t="s">
        <v>6</v>
      </c>
      <c r="C45" s="15">
        <f t="shared" si="0"/>
        <v>37</v>
      </c>
      <c r="D45" s="16">
        <v>29187</v>
      </c>
      <c r="E45" s="16">
        <v>42077</v>
      </c>
      <c r="F45" s="62" t="s">
        <v>279</v>
      </c>
      <c r="G45" s="12">
        <f t="shared" si="1"/>
        <v>158</v>
      </c>
      <c r="H45" s="64">
        <f t="shared" si="2"/>
        <v>0</v>
      </c>
      <c r="I45" s="32">
        <v>158</v>
      </c>
      <c r="J45" s="26"/>
      <c r="K45" s="17"/>
      <c r="L45" s="31"/>
    </row>
    <row r="46" spans="1:12" ht="18.75" customHeight="1">
      <c r="A46" s="22">
        <v>43</v>
      </c>
      <c r="B46" s="15" t="s">
        <v>6</v>
      </c>
      <c r="C46" s="15">
        <f t="shared" si="0"/>
        <v>36</v>
      </c>
      <c r="D46" s="16">
        <v>29356</v>
      </c>
      <c r="E46" s="16">
        <v>42077</v>
      </c>
      <c r="F46" s="62" t="s">
        <v>283</v>
      </c>
      <c r="G46" s="12">
        <f t="shared" si="1"/>
        <v>100.5</v>
      </c>
      <c r="H46" s="64">
        <f t="shared" si="2"/>
        <v>0</v>
      </c>
      <c r="I46" s="32">
        <v>100.5</v>
      </c>
      <c r="J46" s="26"/>
      <c r="K46" s="17"/>
      <c r="L46" s="31"/>
    </row>
    <row r="47" spans="1:12" ht="18.75" customHeight="1" thickBot="1">
      <c r="A47" s="22">
        <v>44</v>
      </c>
      <c r="B47" s="15" t="s">
        <v>1</v>
      </c>
      <c r="C47" s="15">
        <f t="shared" si="0"/>
        <v>37</v>
      </c>
      <c r="D47" s="16">
        <v>29189</v>
      </c>
      <c r="E47" s="16">
        <v>42512</v>
      </c>
      <c r="F47" s="62" t="s">
        <v>294</v>
      </c>
      <c r="G47" s="63">
        <f t="shared" si="1"/>
        <v>100</v>
      </c>
      <c r="H47" s="65">
        <f t="shared" si="2"/>
        <v>100</v>
      </c>
      <c r="I47" s="66"/>
      <c r="J47" s="26"/>
      <c r="K47" s="17">
        <v>100</v>
      </c>
      <c r="L47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10</v>
      </c>
      <c r="C4" s="15">
        <f aca="true" t="shared" si="0" ref="C4:C11">YEAR($D$3)-YEAR(D4)</f>
        <v>38</v>
      </c>
      <c r="D4" s="16">
        <v>28659</v>
      </c>
      <c r="E4" s="16">
        <v>42679</v>
      </c>
      <c r="F4" s="29" t="s">
        <v>96</v>
      </c>
      <c r="G4" s="12">
        <f aca="true" t="shared" si="1" ref="G4:G11">(H4+I4)</f>
        <v>1111.1</v>
      </c>
      <c r="H4" s="24">
        <f aca="true" t="shared" si="2" ref="H4:H11">SUM(J4:L4)</f>
        <v>700</v>
      </c>
      <c r="I4" s="32">
        <v>411.09999999999997</v>
      </c>
      <c r="J4" s="26"/>
      <c r="K4" s="17"/>
      <c r="L4" s="31">
        <v>700</v>
      </c>
    </row>
    <row r="5" spans="1:12" ht="18.75" customHeight="1">
      <c r="A5" s="22">
        <v>2</v>
      </c>
      <c r="B5" s="15" t="s">
        <v>1</v>
      </c>
      <c r="C5" s="15">
        <f t="shared" si="0"/>
        <v>36</v>
      </c>
      <c r="D5" s="16">
        <v>29297</v>
      </c>
      <c r="E5" s="16">
        <v>42512</v>
      </c>
      <c r="F5" s="29" t="s">
        <v>297</v>
      </c>
      <c r="G5" s="12">
        <f t="shared" si="1"/>
        <v>700</v>
      </c>
      <c r="H5" s="24">
        <f t="shared" si="2"/>
        <v>700</v>
      </c>
      <c r="I5" s="32"/>
      <c r="J5" s="26"/>
      <c r="K5" s="17">
        <v>700</v>
      </c>
      <c r="L5" s="31"/>
    </row>
    <row r="6" spans="1:12" ht="18.75" customHeight="1">
      <c r="A6" s="22">
        <v>3</v>
      </c>
      <c r="B6" s="15" t="s">
        <v>6</v>
      </c>
      <c r="C6" s="15">
        <f t="shared" si="0"/>
        <v>37</v>
      </c>
      <c r="D6" s="16">
        <v>29088</v>
      </c>
      <c r="E6" s="16">
        <v>42679</v>
      </c>
      <c r="F6" s="29" t="s">
        <v>424</v>
      </c>
      <c r="G6" s="12">
        <f t="shared" si="1"/>
        <v>647.5</v>
      </c>
      <c r="H6" s="24">
        <f t="shared" si="2"/>
        <v>647.5</v>
      </c>
      <c r="I6" s="32"/>
      <c r="J6" s="26"/>
      <c r="K6" s="17"/>
      <c r="L6" s="31">
        <v>647.5</v>
      </c>
    </row>
    <row r="7" spans="1:12" ht="18.75" customHeight="1">
      <c r="A7" s="22">
        <v>4</v>
      </c>
      <c r="B7" s="15" t="s">
        <v>6</v>
      </c>
      <c r="C7" s="15">
        <f t="shared" si="0"/>
        <v>35</v>
      </c>
      <c r="D7" s="16">
        <v>29815</v>
      </c>
      <c r="E7" s="16">
        <v>42679</v>
      </c>
      <c r="F7" s="29" t="s">
        <v>425</v>
      </c>
      <c r="G7" s="12">
        <f t="shared" si="1"/>
        <v>598.9</v>
      </c>
      <c r="H7" s="24">
        <f t="shared" si="2"/>
        <v>598.9</v>
      </c>
      <c r="I7" s="32"/>
      <c r="J7" s="26"/>
      <c r="K7" s="17"/>
      <c r="L7" s="31">
        <v>598.9</v>
      </c>
    </row>
    <row r="8" spans="1:12" ht="18.75" customHeight="1">
      <c r="A8" s="22">
        <v>5</v>
      </c>
      <c r="B8" s="15" t="s">
        <v>6</v>
      </c>
      <c r="C8" s="15">
        <f t="shared" si="0"/>
        <v>35</v>
      </c>
      <c r="D8" s="16">
        <v>29733</v>
      </c>
      <c r="E8" s="16">
        <v>42679</v>
      </c>
      <c r="F8" s="29" t="s">
        <v>426</v>
      </c>
      <c r="G8" s="12">
        <f t="shared" si="1"/>
        <v>554</v>
      </c>
      <c r="H8" s="24">
        <f t="shared" si="2"/>
        <v>554</v>
      </c>
      <c r="I8" s="32"/>
      <c r="J8" s="26"/>
      <c r="K8" s="17"/>
      <c r="L8" s="31">
        <v>554</v>
      </c>
    </row>
    <row r="9" spans="1:12" ht="18.75" customHeight="1">
      <c r="A9" s="22">
        <v>6</v>
      </c>
      <c r="B9" s="15" t="s">
        <v>5</v>
      </c>
      <c r="C9" s="15">
        <f t="shared" si="0"/>
        <v>39</v>
      </c>
      <c r="D9" s="16">
        <v>28214</v>
      </c>
      <c r="E9" s="16">
        <v>42077</v>
      </c>
      <c r="F9" s="29" t="s">
        <v>296</v>
      </c>
      <c r="G9" s="12">
        <f t="shared" si="1"/>
        <v>283.23333333333335</v>
      </c>
      <c r="H9" s="24">
        <f t="shared" si="2"/>
        <v>0</v>
      </c>
      <c r="I9" s="32">
        <v>283.23333333333335</v>
      </c>
      <c r="J9" s="26"/>
      <c r="K9" s="17"/>
      <c r="L9" s="31"/>
    </row>
    <row r="10" spans="1:12" ht="18.75" customHeight="1">
      <c r="A10" s="22">
        <v>7</v>
      </c>
      <c r="B10" s="15" t="s">
        <v>2</v>
      </c>
      <c r="C10" s="15">
        <f t="shared" si="0"/>
        <v>40</v>
      </c>
      <c r="D10" s="16">
        <v>27975</v>
      </c>
      <c r="E10" s="16">
        <v>42077</v>
      </c>
      <c r="F10" s="29" t="s">
        <v>97</v>
      </c>
      <c r="G10" s="12">
        <f t="shared" si="1"/>
        <v>250.26666666666665</v>
      </c>
      <c r="H10" s="24">
        <f t="shared" si="2"/>
        <v>0</v>
      </c>
      <c r="I10" s="32">
        <v>250.26666666666665</v>
      </c>
      <c r="J10" s="26"/>
      <c r="K10" s="17"/>
      <c r="L10" s="31"/>
    </row>
    <row r="11" spans="1:12" ht="18.75" customHeight="1">
      <c r="A11" s="22">
        <v>8</v>
      </c>
      <c r="B11" s="15" t="s">
        <v>3</v>
      </c>
      <c r="C11" s="15">
        <f t="shared" si="0"/>
        <v>38</v>
      </c>
      <c r="D11" s="16">
        <v>28656</v>
      </c>
      <c r="E11" s="16">
        <v>42321</v>
      </c>
      <c r="F11" s="29" t="s">
        <v>95</v>
      </c>
      <c r="G11" s="12">
        <f t="shared" si="1"/>
        <v>96.2</v>
      </c>
      <c r="H11" s="24">
        <f t="shared" si="2"/>
        <v>0</v>
      </c>
      <c r="I11" s="32">
        <v>96.2</v>
      </c>
      <c r="J11" s="26"/>
      <c r="K11" s="17"/>
      <c r="L11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N17" sqref="N17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102" t="s">
        <v>28</v>
      </c>
      <c r="G2" s="103" t="s">
        <v>29</v>
      </c>
      <c r="H2" s="104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102"/>
      <c r="G3" s="96"/>
      <c r="H3" s="105"/>
      <c r="I3" s="99"/>
      <c r="J3" s="100"/>
      <c r="K3" s="101"/>
      <c r="L3" s="101"/>
    </row>
    <row r="4" spans="1:12" ht="18.75" customHeight="1">
      <c r="A4" s="22">
        <v>1</v>
      </c>
      <c r="B4" s="15" t="s">
        <v>5</v>
      </c>
      <c r="C4" s="15">
        <f aca="true" t="shared" si="0" ref="C4:C40">YEAR($D$3)-YEAR(D4)</f>
        <v>42</v>
      </c>
      <c r="D4" s="16">
        <v>27266</v>
      </c>
      <c r="E4" s="16">
        <v>42624</v>
      </c>
      <c r="F4" s="62" t="s">
        <v>98</v>
      </c>
      <c r="G4" s="12">
        <f aca="true" t="shared" si="1" ref="G4:G40">(H4+I4)</f>
        <v>1459.5333333333333</v>
      </c>
      <c r="H4" s="64">
        <f aca="true" t="shared" si="2" ref="H4:H40">SUM(J4:L4)</f>
        <v>1000</v>
      </c>
      <c r="I4" s="32">
        <v>459.5333333333333</v>
      </c>
      <c r="J4" s="26">
        <v>1000</v>
      </c>
      <c r="K4" s="17"/>
      <c r="L4" s="31"/>
    </row>
    <row r="5" spans="1:12" ht="18.75" customHeight="1">
      <c r="A5" s="22">
        <v>2</v>
      </c>
      <c r="B5" s="15" t="s">
        <v>6</v>
      </c>
      <c r="C5" s="15">
        <f t="shared" si="0"/>
        <v>43</v>
      </c>
      <c r="D5" s="16">
        <v>26749</v>
      </c>
      <c r="E5" s="16">
        <v>42679</v>
      </c>
      <c r="F5" s="62" t="s">
        <v>307</v>
      </c>
      <c r="G5" s="12">
        <f t="shared" si="1"/>
        <v>1298.9</v>
      </c>
      <c r="H5" s="64">
        <f t="shared" si="2"/>
        <v>1298.9</v>
      </c>
      <c r="I5" s="32"/>
      <c r="J5" s="26"/>
      <c r="K5" s="17">
        <v>598.9</v>
      </c>
      <c r="L5" s="31">
        <v>700</v>
      </c>
    </row>
    <row r="6" spans="1:12" ht="18.75" customHeight="1">
      <c r="A6" s="22">
        <v>3</v>
      </c>
      <c r="B6" s="15" t="s">
        <v>0</v>
      </c>
      <c r="C6" s="15">
        <f t="shared" si="0"/>
        <v>43</v>
      </c>
      <c r="D6" s="16">
        <v>26870</v>
      </c>
      <c r="E6" s="16">
        <v>42624</v>
      </c>
      <c r="F6" s="62" t="s">
        <v>306</v>
      </c>
      <c r="G6" s="12">
        <f t="shared" si="1"/>
        <v>1273.9</v>
      </c>
      <c r="H6" s="64">
        <f t="shared" si="2"/>
        <v>1273.9</v>
      </c>
      <c r="I6" s="32"/>
      <c r="J6" s="26">
        <v>626.4</v>
      </c>
      <c r="K6" s="17">
        <v>647.5</v>
      </c>
      <c r="L6" s="31"/>
    </row>
    <row r="7" spans="1:12" ht="18.75" customHeight="1">
      <c r="A7" s="22">
        <v>4</v>
      </c>
      <c r="B7" s="15" t="s">
        <v>1</v>
      </c>
      <c r="C7" s="15">
        <f t="shared" si="0"/>
        <v>43</v>
      </c>
      <c r="D7" s="16">
        <v>26961</v>
      </c>
      <c r="E7" s="16">
        <v>42624</v>
      </c>
      <c r="F7" s="62" t="s">
        <v>298</v>
      </c>
      <c r="G7" s="12">
        <f t="shared" si="1"/>
        <v>1173.7333333333333</v>
      </c>
      <c r="H7" s="64">
        <f t="shared" si="2"/>
        <v>739.7</v>
      </c>
      <c r="I7" s="32">
        <v>434.0333333333333</v>
      </c>
      <c r="J7" s="26">
        <v>265.7</v>
      </c>
      <c r="K7" s="17">
        <v>474</v>
      </c>
      <c r="L7" s="31"/>
    </row>
    <row r="8" spans="1:12" ht="18.75" customHeight="1">
      <c r="A8" s="22">
        <v>5</v>
      </c>
      <c r="B8" s="15" t="s">
        <v>1</v>
      </c>
      <c r="C8" s="15">
        <f t="shared" si="0"/>
        <v>44</v>
      </c>
      <c r="D8" s="16">
        <v>26640</v>
      </c>
      <c r="E8" s="16">
        <v>42624</v>
      </c>
      <c r="F8" s="62" t="s">
        <v>299</v>
      </c>
      <c r="G8" s="12">
        <f t="shared" si="1"/>
        <v>1081.8666666666666</v>
      </c>
      <c r="H8" s="64">
        <f t="shared" si="2"/>
        <v>754</v>
      </c>
      <c r="I8" s="32">
        <v>327.8666666666666</v>
      </c>
      <c r="J8" s="26">
        <v>200</v>
      </c>
      <c r="K8" s="17">
        <v>554</v>
      </c>
      <c r="L8" s="31"/>
    </row>
    <row r="9" spans="1:12" ht="18.75" customHeight="1">
      <c r="A9" s="22">
        <v>6</v>
      </c>
      <c r="B9" s="15" t="s">
        <v>6</v>
      </c>
      <c r="C9" s="15">
        <f t="shared" si="0"/>
        <v>40</v>
      </c>
      <c r="D9" s="16">
        <v>27983</v>
      </c>
      <c r="E9" s="16">
        <v>42679</v>
      </c>
      <c r="F9" s="62" t="s">
        <v>309</v>
      </c>
      <c r="G9" s="12">
        <f t="shared" si="1"/>
        <v>951</v>
      </c>
      <c r="H9" s="64">
        <f t="shared" si="2"/>
        <v>951</v>
      </c>
      <c r="I9" s="32"/>
      <c r="J9" s="26"/>
      <c r="K9" s="17">
        <v>438.5</v>
      </c>
      <c r="L9" s="31">
        <v>512.5</v>
      </c>
    </row>
    <row r="10" spans="1:12" ht="18.75" customHeight="1">
      <c r="A10" s="22">
        <v>7</v>
      </c>
      <c r="B10" s="15" t="s">
        <v>1</v>
      </c>
      <c r="C10" s="15">
        <f t="shared" si="0"/>
        <v>41</v>
      </c>
      <c r="D10" s="16">
        <v>27680</v>
      </c>
      <c r="E10" s="16">
        <v>42512</v>
      </c>
      <c r="F10" s="62" t="s">
        <v>305</v>
      </c>
      <c r="G10" s="12">
        <f t="shared" si="1"/>
        <v>793.3333333333334</v>
      </c>
      <c r="H10" s="64">
        <f t="shared" si="2"/>
        <v>700</v>
      </c>
      <c r="I10" s="32">
        <v>93.33333333333333</v>
      </c>
      <c r="J10" s="26"/>
      <c r="K10" s="17">
        <v>700</v>
      </c>
      <c r="L10" s="31"/>
    </row>
    <row r="11" spans="1:12" ht="18.75" customHeight="1">
      <c r="A11" s="22">
        <v>8</v>
      </c>
      <c r="B11" s="15" t="s">
        <v>1</v>
      </c>
      <c r="C11" s="15">
        <f t="shared" si="0"/>
        <v>42</v>
      </c>
      <c r="D11" s="16">
        <v>27319</v>
      </c>
      <c r="E11" s="16">
        <v>42624</v>
      </c>
      <c r="F11" s="62" t="s">
        <v>300</v>
      </c>
      <c r="G11" s="12">
        <f t="shared" si="1"/>
        <v>734.2333333333333</v>
      </c>
      <c r="H11" s="64">
        <f t="shared" si="2"/>
        <v>454.1</v>
      </c>
      <c r="I11" s="32">
        <v>280.1333333333333</v>
      </c>
      <c r="J11" s="26">
        <v>200</v>
      </c>
      <c r="K11" s="17">
        <v>254.1</v>
      </c>
      <c r="L11" s="31"/>
    </row>
    <row r="12" spans="1:12" ht="18.75" customHeight="1">
      <c r="A12" s="22">
        <v>9</v>
      </c>
      <c r="B12" s="15" t="s">
        <v>3</v>
      </c>
      <c r="C12" s="15">
        <f t="shared" si="0"/>
        <v>41</v>
      </c>
      <c r="D12" s="16">
        <v>27444</v>
      </c>
      <c r="E12" s="16">
        <v>42679</v>
      </c>
      <c r="F12" s="62" t="s">
        <v>439</v>
      </c>
      <c r="G12" s="12">
        <f t="shared" si="1"/>
        <v>647.5</v>
      </c>
      <c r="H12" s="64">
        <f t="shared" si="2"/>
        <v>647.5</v>
      </c>
      <c r="I12" s="32"/>
      <c r="J12" s="26"/>
      <c r="K12" s="17"/>
      <c r="L12" s="31">
        <v>647.5</v>
      </c>
    </row>
    <row r="13" spans="1:12" ht="18.75" customHeight="1">
      <c r="A13" s="22">
        <v>10</v>
      </c>
      <c r="B13" s="15" t="s">
        <v>19</v>
      </c>
      <c r="C13" s="15">
        <f t="shared" si="0"/>
        <v>42</v>
      </c>
      <c r="D13" s="16">
        <v>27165</v>
      </c>
      <c r="E13" s="16">
        <v>42679</v>
      </c>
      <c r="F13" s="62" t="s">
        <v>313</v>
      </c>
      <c r="G13" s="12">
        <f t="shared" si="1"/>
        <v>621.7</v>
      </c>
      <c r="H13" s="64">
        <f t="shared" si="2"/>
        <v>621.7</v>
      </c>
      <c r="I13" s="32"/>
      <c r="J13" s="26"/>
      <c r="K13" s="17">
        <v>274.7</v>
      </c>
      <c r="L13" s="31">
        <v>347</v>
      </c>
    </row>
    <row r="14" spans="1:12" ht="18.75" customHeight="1">
      <c r="A14" s="22">
        <v>11</v>
      </c>
      <c r="B14" s="15" t="s">
        <v>46</v>
      </c>
      <c r="C14" s="15">
        <f t="shared" si="0"/>
        <v>42</v>
      </c>
      <c r="D14" s="16">
        <v>27081</v>
      </c>
      <c r="E14" s="16">
        <v>42679</v>
      </c>
      <c r="F14" s="62" t="s">
        <v>440</v>
      </c>
      <c r="G14" s="12">
        <f t="shared" si="1"/>
        <v>598.9</v>
      </c>
      <c r="H14" s="64">
        <f t="shared" si="2"/>
        <v>598.9</v>
      </c>
      <c r="I14" s="32"/>
      <c r="J14" s="26"/>
      <c r="K14" s="17"/>
      <c r="L14" s="31">
        <v>598.9</v>
      </c>
    </row>
    <row r="15" spans="1:12" ht="18.75" customHeight="1">
      <c r="A15" s="22">
        <v>12</v>
      </c>
      <c r="B15" s="15" t="s">
        <v>5</v>
      </c>
      <c r="C15" s="15">
        <f t="shared" si="0"/>
        <v>43</v>
      </c>
      <c r="D15" s="16">
        <v>27021</v>
      </c>
      <c r="E15" s="16">
        <v>42624</v>
      </c>
      <c r="F15" s="62" t="s">
        <v>376</v>
      </c>
      <c r="G15" s="12">
        <f t="shared" si="1"/>
        <v>579.4</v>
      </c>
      <c r="H15" s="64">
        <f t="shared" si="2"/>
        <v>579.4</v>
      </c>
      <c r="I15" s="32"/>
      <c r="J15" s="26">
        <v>579.4</v>
      </c>
      <c r="K15" s="17"/>
      <c r="L15" s="31"/>
    </row>
    <row r="16" spans="1:12" ht="18.75" customHeight="1">
      <c r="A16" s="22">
        <v>13</v>
      </c>
      <c r="B16" s="15" t="s">
        <v>9</v>
      </c>
      <c r="C16" s="15">
        <f t="shared" si="0"/>
        <v>41</v>
      </c>
      <c r="D16" s="16">
        <v>27427</v>
      </c>
      <c r="E16" s="16">
        <v>42679</v>
      </c>
      <c r="F16" s="62" t="s">
        <v>441</v>
      </c>
      <c r="G16" s="12">
        <f t="shared" si="1"/>
        <v>554</v>
      </c>
      <c r="H16" s="64">
        <f t="shared" si="2"/>
        <v>554</v>
      </c>
      <c r="I16" s="32"/>
      <c r="J16" s="26"/>
      <c r="K16" s="17"/>
      <c r="L16" s="31">
        <v>554</v>
      </c>
    </row>
    <row r="17" spans="1:12" ht="18.75" customHeight="1">
      <c r="A17" s="22">
        <v>14</v>
      </c>
      <c r="B17" s="15" t="s">
        <v>1</v>
      </c>
      <c r="C17" s="15">
        <f t="shared" si="0"/>
        <v>41</v>
      </c>
      <c r="D17" s="16">
        <v>27703</v>
      </c>
      <c r="E17" s="16">
        <v>42512</v>
      </c>
      <c r="F17" s="62" t="s">
        <v>308</v>
      </c>
      <c r="G17" s="12">
        <f t="shared" si="1"/>
        <v>512.5</v>
      </c>
      <c r="H17" s="64">
        <f t="shared" si="2"/>
        <v>512.5</v>
      </c>
      <c r="I17" s="32"/>
      <c r="J17" s="26"/>
      <c r="K17" s="17">
        <v>512.5</v>
      </c>
      <c r="L17" s="31"/>
    </row>
    <row r="18" spans="1:12" ht="18.75" customHeight="1">
      <c r="A18" s="22">
        <v>15</v>
      </c>
      <c r="B18" s="15" t="s">
        <v>6</v>
      </c>
      <c r="C18" s="15">
        <f t="shared" si="0"/>
        <v>43</v>
      </c>
      <c r="D18" s="16">
        <v>26688</v>
      </c>
      <c r="E18" s="16">
        <v>42679</v>
      </c>
      <c r="F18" s="62" t="s">
        <v>442</v>
      </c>
      <c r="G18" s="12">
        <f t="shared" si="1"/>
        <v>474</v>
      </c>
      <c r="H18" s="64">
        <f t="shared" si="2"/>
        <v>474</v>
      </c>
      <c r="I18" s="32"/>
      <c r="J18" s="26"/>
      <c r="K18" s="17"/>
      <c r="L18" s="31">
        <v>474</v>
      </c>
    </row>
    <row r="19" spans="1:12" ht="18.75" customHeight="1">
      <c r="A19" s="22">
        <v>16</v>
      </c>
      <c r="B19" s="15" t="s">
        <v>14</v>
      </c>
      <c r="C19" s="15">
        <f t="shared" si="0"/>
        <v>40</v>
      </c>
      <c r="D19" s="16">
        <v>27817</v>
      </c>
      <c r="E19" s="16">
        <v>42624</v>
      </c>
      <c r="F19" s="62" t="s">
        <v>377</v>
      </c>
      <c r="G19" s="12">
        <f t="shared" si="1"/>
        <v>458.6</v>
      </c>
      <c r="H19" s="64">
        <f t="shared" si="2"/>
        <v>458.6</v>
      </c>
      <c r="I19" s="32"/>
      <c r="J19" s="26">
        <v>458.6</v>
      </c>
      <c r="K19" s="17"/>
      <c r="L19" s="31"/>
    </row>
    <row r="20" spans="1:12" ht="18.75" customHeight="1">
      <c r="A20" s="22">
        <v>17</v>
      </c>
      <c r="B20" s="15" t="s">
        <v>6</v>
      </c>
      <c r="C20" s="15">
        <f t="shared" si="0"/>
        <v>42</v>
      </c>
      <c r="D20" s="16">
        <v>27315</v>
      </c>
      <c r="E20" s="16">
        <v>42679</v>
      </c>
      <c r="F20" s="62" t="s">
        <v>443</v>
      </c>
      <c r="G20" s="12">
        <f t="shared" si="1"/>
        <v>438.5</v>
      </c>
      <c r="H20" s="64">
        <f t="shared" si="2"/>
        <v>438.5</v>
      </c>
      <c r="I20" s="32"/>
      <c r="J20" s="26"/>
      <c r="K20" s="17"/>
      <c r="L20" s="31">
        <v>438.5</v>
      </c>
    </row>
    <row r="21" spans="1:12" ht="18.75" customHeight="1">
      <c r="A21" s="22">
        <v>18</v>
      </c>
      <c r="B21" s="15" t="s">
        <v>1</v>
      </c>
      <c r="C21" s="15">
        <f t="shared" si="0"/>
        <v>41</v>
      </c>
      <c r="D21" s="16">
        <v>27547</v>
      </c>
      <c r="E21" s="16">
        <v>42512</v>
      </c>
      <c r="F21" s="62" t="s">
        <v>99</v>
      </c>
      <c r="G21" s="12">
        <f t="shared" si="1"/>
        <v>405.6</v>
      </c>
      <c r="H21" s="64">
        <f t="shared" si="2"/>
        <v>405.6</v>
      </c>
      <c r="I21" s="32"/>
      <c r="J21" s="26"/>
      <c r="K21" s="17">
        <v>405.6</v>
      </c>
      <c r="L21" s="31"/>
    </row>
    <row r="22" spans="1:12" ht="18.75" customHeight="1">
      <c r="A22" s="22">
        <v>19</v>
      </c>
      <c r="B22" s="15" t="s">
        <v>6</v>
      </c>
      <c r="C22" s="15">
        <f t="shared" si="0"/>
        <v>40</v>
      </c>
      <c r="D22" s="16">
        <v>27784</v>
      </c>
      <c r="E22" s="16">
        <v>42679</v>
      </c>
      <c r="F22" s="62" t="s">
        <v>444</v>
      </c>
      <c r="G22" s="12">
        <f t="shared" si="1"/>
        <v>405.6</v>
      </c>
      <c r="H22" s="64">
        <f t="shared" si="2"/>
        <v>405.6</v>
      </c>
      <c r="I22" s="32"/>
      <c r="J22" s="26"/>
      <c r="K22" s="17"/>
      <c r="L22" s="31">
        <v>405.6</v>
      </c>
    </row>
    <row r="23" spans="1:12" ht="18.75" customHeight="1">
      <c r="A23" s="22">
        <v>20</v>
      </c>
      <c r="B23" s="15" t="s">
        <v>1</v>
      </c>
      <c r="C23" s="15">
        <f t="shared" si="0"/>
        <v>41</v>
      </c>
      <c r="D23" s="16">
        <v>27555</v>
      </c>
      <c r="E23" s="16">
        <v>42512</v>
      </c>
      <c r="F23" s="62" t="s">
        <v>310</v>
      </c>
      <c r="G23" s="12">
        <f t="shared" si="1"/>
        <v>375.2</v>
      </c>
      <c r="H23" s="64">
        <f t="shared" si="2"/>
        <v>375.2</v>
      </c>
      <c r="I23" s="32"/>
      <c r="J23" s="26"/>
      <c r="K23" s="17">
        <v>375.2</v>
      </c>
      <c r="L23" s="31"/>
    </row>
    <row r="24" spans="1:12" ht="18.75" customHeight="1">
      <c r="A24" s="22">
        <v>21</v>
      </c>
      <c r="B24" s="15" t="s">
        <v>6</v>
      </c>
      <c r="C24" s="15">
        <f t="shared" si="0"/>
        <v>43</v>
      </c>
      <c r="D24" s="16">
        <v>26824</v>
      </c>
      <c r="E24" s="16">
        <v>42679</v>
      </c>
      <c r="F24" s="62" t="s">
        <v>445</v>
      </c>
      <c r="G24" s="12">
        <f t="shared" si="1"/>
        <v>375.2</v>
      </c>
      <c r="H24" s="64">
        <f t="shared" si="2"/>
        <v>375.2</v>
      </c>
      <c r="I24" s="32"/>
      <c r="J24" s="26"/>
      <c r="K24" s="17"/>
      <c r="L24" s="31">
        <v>375.2</v>
      </c>
    </row>
    <row r="25" spans="1:12" ht="18.75" customHeight="1">
      <c r="A25" s="22">
        <v>22</v>
      </c>
      <c r="B25" s="15" t="s">
        <v>6</v>
      </c>
      <c r="C25" s="15">
        <f t="shared" si="0"/>
        <v>42</v>
      </c>
      <c r="D25" s="16">
        <v>27033</v>
      </c>
      <c r="E25" s="16">
        <v>42512</v>
      </c>
      <c r="F25" s="62" t="s">
        <v>100</v>
      </c>
      <c r="G25" s="12">
        <f t="shared" si="1"/>
        <v>347</v>
      </c>
      <c r="H25" s="64">
        <f t="shared" si="2"/>
        <v>347</v>
      </c>
      <c r="I25" s="32"/>
      <c r="J25" s="26"/>
      <c r="K25" s="17">
        <v>347</v>
      </c>
      <c r="L25" s="31"/>
    </row>
    <row r="26" spans="1:12" ht="18.75" customHeight="1">
      <c r="A26" s="22">
        <v>23</v>
      </c>
      <c r="B26" s="15" t="s">
        <v>5</v>
      </c>
      <c r="C26" s="15">
        <f t="shared" si="0"/>
        <v>40</v>
      </c>
      <c r="D26" s="16">
        <v>27796</v>
      </c>
      <c r="E26" s="16">
        <v>42512</v>
      </c>
      <c r="F26" s="62" t="s">
        <v>311</v>
      </c>
      <c r="G26" s="12">
        <f t="shared" si="1"/>
        <v>321</v>
      </c>
      <c r="H26" s="64">
        <f t="shared" si="2"/>
        <v>321</v>
      </c>
      <c r="I26" s="32"/>
      <c r="J26" s="26"/>
      <c r="K26" s="17">
        <v>321</v>
      </c>
      <c r="L26" s="31"/>
    </row>
    <row r="27" spans="1:12" ht="18.75" customHeight="1">
      <c r="A27" s="22">
        <v>24</v>
      </c>
      <c r="B27" s="15" t="s">
        <v>6</v>
      </c>
      <c r="C27" s="15">
        <f t="shared" si="0"/>
        <v>42</v>
      </c>
      <c r="D27" s="16">
        <v>27301</v>
      </c>
      <c r="E27" s="16">
        <v>42679</v>
      </c>
      <c r="F27" s="62" t="s">
        <v>446</v>
      </c>
      <c r="G27" s="12">
        <f t="shared" si="1"/>
        <v>321</v>
      </c>
      <c r="H27" s="64">
        <f t="shared" si="2"/>
        <v>321</v>
      </c>
      <c r="I27" s="32"/>
      <c r="J27" s="26"/>
      <c r="K27" s="17"/>
      <c r="L27" s="31">
        <v>321</v>
      </c>
    </row>
    <row r="28" spans="1:12" ht="18.75" customHeight="1">
      <c r="A28" s="22">
        <v>25</v>
      </c>
      <c r="B28" s="15" t="s">
        <v>4</v>
      </c>
      <c r="C28" s="15">
        <f t="shared" si="0"/>
        <v>41</v>
      </c>
      <c r="D28" s="16">
        <v>27535</v>
      </c>
      <c r="E28" s="16">
        <v>42512</v>
      </c>
      <c r="F28" s="62" t="s">
        <v>312</v>
      </c>
      <c r="G28" s="12">
        <f t="shared" si="1"/>
        <v>296.9</v>
      </c>
      <c r="H28" s="64">
        <f t="shared" si="2"/>
        <v>296.9</v>
      </c>
      <c r="I28" s="32"/>
      <c r="J28" s="26"/>
      <c r="K28" s="17">
        <v>296.9</v>
      </c>
      <c r="L28" s="31"/>
    </row>
    <row r="29" spans="1:12" ht="18.75" customHeight="1">
      <c r="A29" s="22">
        <v>26</v>
      </c>
      <c r="B29" s="15" t="s">
        <v>6</v>
      </c>
      <c r="C29" s="15">
        <f t="shared" si="0"/>
        <v>44</v>
      </c>
      <c r="D29" s="16">
        <v>26336</v>
      </c>
      <c r="E29" s="16">
        <v>42679</v>
      </c>
      <c r="F29" s="62" t="s">
        <v>447</v>
      </c>
      <c r="G29" s="12">
        <f t="shared" si="1"/>
        <v>296.9</v>
      </c>
      <c r="H29" s="64">
        <f t="shared" si="2"/>
        <v>296.9</v>
      </c>
      <c r="I29" s="32"/>
      <c r="J29" s="26"/>
      <c r="K29" s="17"/>
      <c r="L29" s="31">
        <v>296.9</v>
      </c>
    </row>
    <row r="30" spans="1:12" ht="18.75" customHeight="1">
      <c r="A30" s="22">
        <v>27</v>
      </c>
      <c r="B30" s="15" t="s">
        <v>6</v>
      </c>
      <c r="C30" s="15">
        <f t="shared" si="0"/>
        <v>44</v>
      </c>
      <c r="D30" s="16">
        <v>26486</v>
      </c>
      <c r="E30" s="16">
        <v>42679</v>
      </c>
      <c r="F30" s="62" t="s">
        <v>448</v>
      </c>
      <c r="G30" s="12">
        <f t="shared" si="1"/>
        <v>274.7</v>
      </c>
      <c r="H30" s="64">
        <f t="shared" si="2"/>
        <v>274.7</v>
      </c>
      <c r="I30" s="32"/>
      <c r="J30" s="26"/>
      <c r="K30" s="17"/>
      <c r="L30" s="31">
        <v>274.7</v>
      </c>
    </row>
    <row r="31" spans="1:12" ht="18.75" customHeight="1">
      <c r="A31" s="22">
        <v>28</v>
      </c>
      <c r="B31" s="15" t="s">
        <v>6</v>
      </c>
      <c r="C31" s="15">
        <f t="shared" si="0"/>
        <v>40</v>
      </c>
      <c r="D31" s="16">
        <v>27976</v>
      </c>
      <c r="E31" s="16">
        <v>42679</v>
      </c>
      <c r="F31" s="62" t="s">
        <v>449</v>
      </c>
      <c r="G31" s="12">
        <f t="shared" si="1"/>
        <v>254.1</v>
      </c>
      <c r="H31" s="64">
        <f t="shared" si="2"/>
        <v>254.1</v>
      </c>
      <c r="I31" s="32"/>
      <c r="J31" s="26"/>
      <c r="K31" s="17"/>
      <c r="L31" s="31">
        <v>254.1</v>
      </c>
    </row>
    <row r="32" spans="1:12" ht="18.75" customHeight="1">
      <c r="A32" s="22">
        <v>29</v>
      </c>
      <c r="B32" s="15" t="s">
        <v>5</v>
      </c>
      <c r="C32" s="15">
        <f t="shared" si="0"/>
        <v>42</v>
      </c>
      <c r="D32" s="16">
        <v>27101</v>
      </c>
      <c r="E32" s="16">
        <v>42512</v>
      </c>
      <c r="F32" s="62" t="s">
        <v>314</v>
      </c>
      <c r="G32" s="12">
        <f t="shared" si="1"/>
        <v>235</v>
      </c>
      <c r="H32" s="64">
        <f t="shared" si="2"/>
        <v>235</v>
      </c>
      <c r="I32" s="32"/>
      <c r="J32" s="26"/>
      <c r="K32" s="17">
        <v>235</v>
      </c>
      <c r="L32" s="31"/>
    </row>
    <row r="33" spans="1:12" ht="18.75" customHeight="1">
      <c r="A33" s="22">
        <v>30</v>
      </c>
      <c r="B33" s="15" t="s">
        <v>6</v>
      </c>
      <c r="C33" s="15">
        <f t="shared" si="0"/>
        <v>41</v>
      </c>
      <c r="D33" s="16">
        <v>27725</v>
      </c>
      <c r="E33" s="16">
        <v>42679</v>
      </c>
      <c r="F33" s="62" t="s">
        <v>450</v>
      </c>
      <c r="G33" s="12">
        <f t="shared" si="1"/>
        <v>235</v>
      </c>
      <c r="H33" s="64">
        <f t="shared" si="2"/>
        <v>235</v>
      </c>
      <c r="I33" s="32"/>
      <c r="J33" s="26"/>
      <c r="K33" s="17"/>
      <c r="L33" s="31">
        <v>235</v>
      </c>
    </row>
    <row r="34" spans="1:12" ht="18.75" customHeight="1">
      <c r="A34" s="22">
        <v>31</v>
      </c>
      <c r="B34" s="15" t="s">
        <v>1</v>
      </c>
      <c r="C34" s="15">
        <f t="shared" si="0"/>
        <v>42</v>
      </c>
      <c r="D34" s="16">
        <v>27155</v>
      </c>
      <c r="E34" s="16">
        <v>42077</v>
      </c>
      <c r="F34" s="62" t="s">
        <v>301</v>
      </c>
      <c r="G34" s="12">
        <f t="shared" si="1"/>
        <v>233.33333333333334</v>
      </c>
      <c r="H34" s="64">
        <f t="shared" si="2"/>
        <v>0</v>
      </c>
      <c r="I34" s="32">
        <v>233.33333333333334</v>
      </c>
      <c r="J34" s="26"/>
      <c r="K34" s="17"/>
      <c r="L34" s="31"/>
    </row>
    <row r="35" spans="1:12" ht="18.75" customHeight="1">
      <c r="A35" s="22">
        <v>32</v>
      </c>
      <c r="B35" s="15" t="s">
        <v>1</v>
      </c>
      <c r="C35" s="15">
        <f t="shared" si="0"/>
        <v>40</v>
      </c>
      <c r="D35" s="16">
        <v>28003</v>
      </c>
      <c r="E35" s="16">
        <v>42512</v>
      </c>
      <c r="F35" s="62" t="s">
        <v>90</v>
      </c>
      <c r="G35" s="12">
        <f t="shared" si="1"/>
        <v>217.4</v>
      </c>
      <c r="H35" s="64">
        <f t="shared" si="2"/>
        <v>217.4</v>
      </c>
      <c r="I35" s="32"/>
      <c r="J35" s="26"/>
      <c r="K35" s="17">
        <v>217.4</v>
      </c>
      <c r="L35" s="31"/>
    </row>
    <row r="36" spans="1:12" ht="18.75" customHeight="1">
      <c r="A36" s="22">
        <v>33</v>
      </c>
      <c r="B36" s="15" t="s">
        <v>6</v>
      </c>
      <c r="C36" s="15">
        <f t="shared" si="0"/>
        <v>41</v>
      </c>
      <c r="D36" s="16">
        <v>27593</v>
      </c>
      <c r="E36" s="16">
        <v>42512</v>
      </c>
      <c r="F36" s="62" t="s">
        <v>315</v>
      </c>
      <c r="G36" s="12">
        <f t="shared" si="1"/>
        <v>201.1</v>
      </c>
      <c r="H36" s="64">
        <f t="shared" si="2"/>
        <v>201.1</v>
      </c>
      <c r="I36" s="32"/>
      <c r="J36" s="26"/>
      <c r="K36" s="17">
        <v>201.1</v>
      </c>
      <c r="L36" s="31"/>
    </row>
    <row r="37" spans="1:12" ht="18.75" customHeight="1">
      <c r="A37" s="22">
        <v>34</v>
      </c>
      <c r="B37" s="15" t="s">
        <v>5</v>
      </c>
      <c r="C37" s="15">
        <f t="shared" si="0"/>
        <v>41</v>
      </c>
      <c r="D37" s="16">
        <v>27581</v>
      </c>
      <c r="E37" s="16">
        <v>42624</v>
      </c>
      <c r="F37" s="62" t="s">
        <v>395</v>
      </c>
      <c r="G37" s="12">
        <f t="shared" si="1"/>
        <v>200</v>
      </c>
      <c r="H37" s="64">
        <f t="shared" si="2"/>
        <v>200</v>
      </c>
      <c r="I37" s="32"/>
      <c r="J37" s="26">
        <v>200</v>
      </c>
      <c r="K37" s="17"/>
      <c r="L37" s="31"/>
    </row>
    <row r="38" spans="1:12" ht="18.75" customHeight="1">
      <c r="A38" s="22">
        <v>35</v>
      </c>
      <c r="B38" s="15" t="s">
        <v>11</v>
      </c>
      <c r="C38" s="15">
        <f t="shared" si="0"/>
        <v>44</v>
      </c>
      <c r="D38" s="16">
        <v>26490</v>
      </c>
      <c r="E38" s="16">
        <v>42077</v>
      </c>
      <c r="F38" s="62" t="s">
        <v>303</v>
      </c>
      <c r="G38" s="12">
        <f t="shared" si="1"/>
        <v>170.83333333333334</v>
      </c>
      <c r="H38" s="64">
        <f t="shared" si="2"/>
        <v>0</v>
      </c>
      <c r="I38" s="32">
        <v>170.83333333333334</v>
      </c>
      <c r="J38" s="26"/>
      <c r="K38" s="17"/>
      <c r="L38" s="31"/>
    </row>
    <row r="39" spans="1:12" ht="18.75" customHeight="1">
      <c r="A39" s="22">
        <v>36</v>
      </c>
      <c r="B39" s="15" t="s">
        <v>11</v>
      </c>
      <c r="C39" s="15">
        <f t="shared" si="0"/>
        <v>40</v>
      </c>
      <c r="D39" s="16">
        <v>27793</v>
      </c>
      <c r="E39" s="16">
        <v>42077</v>
      </c>
      <c r="F39" s="62" t="s">
        <v>278</v>
      </c>
      <c r="G39" s="12">
        <f t="shared" si="1"/>
        <v>170.83333333333334</v>
      </c>
      <c r="H39" s="64">
        <f t="shared" si="2"/>
        <v>0</v>
      </c>
      <c r="I39" s="32">
        <v>170.83333333333334</v>
      </c>
      <c r="J39" s="26"/>
      <c r="K39" s="17"/>
      <c r="L39" s="31"/>
    </row>
    <row r="40" spans="1:12" ht="18.75" customHeight="1" thickBot="1">
      <c r="A40" s="22">
        <v>37</v>
      </c>
      <c r="B40" s="15" t="s">
        <v>7</v>
      </c>
      <c r="C40" s="15">
        <f t="shared" si="0"/>
        <v>44</v>
      </c>
      <c r="D40" s="16">
        <v>26473</v>
      </c>
      <c r="E40" s="16">
        <v>42077</v>
      </c>
      <c r="F40" s="62" t="s">
        <v>304</v>
      </c>
      <c r="G40" s="63">
        <f t="shared" si="1"/>
        <v>158</v>
      </c>
      <c r="H40" s="65">
        <f t="shared" si="2"/>
        <v>0</v>
      </c>
      <c r="I40" s="66">
        <v>158</v>
      </c>
      <c r="J40" s="26"/>
      <c r="K40" s="17"/>
      <c r="L40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2" width="14.8515625" style="7" customWidth="1"/>
    <col min="13" max="16384" width="9.140625" style="1" customWidth="1"/>
  </cols>
  <sheetData>
    <row r="1" spans="1:12" ht="32.25" customHeight="1" thickBot="1">
      <c r="A1" s="92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.75" thickBot="1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s="14" customFormat="1" ht="18.75" customHeight="1">
      <c r="A4" s="18">
        <v>1</v>
      </c>
      <c r="B4" s="19" t="s">
        <v>6</v>
      </c>
      <c r="C4" s="19">
        <f>YEAR($D$3)-YEAR(D4)</f>
        <v>30</v>
      </c>
      <c r="D4" s="20">
        <v>31676</v>
      </c>
      <c r="E4" s="20">
        <v>42679</v>
      </c>
      <c r="F4" s="28" t="s">
        <v>142</v>
      </c>
      <c r="G4" s="11">
        <f>(H4+I4)</f>
        <v>1895.3666666666668</v>
      </c>
      <c r="H4" s="23">
        <f>SUM(J4:L4)</f>
        <v>1347.5</v>
      </c>
      <c r="I4" s="33">
        <v>547.8666666666667</v>
      </c>
      <c r="J4" s="25"/>
      <c r="K4" s="21">
        <v>647.5</v>
      </c>
      <c r="L4" s="30">
        <v>700</v>
      </c>
    </row>
    <row r="5" spans="1:12" ht="18.75" customHeight="1">
      <c r="A5" s="22">
        <v>2</v>
      </c>
      <c r="B5" s="15" t="s">
        <v>0</v>
      </c>
      <c r="C5" s="15">
        <f>YEAR($D$3)-YEAR(D5)</f>
        <v>25</v>
      </c>
      <c r="D5" s="16">
        <v>33538</v>
      </c>
      <c r="E5" s="16">
        <v>42512</v>
      </c>
      <c r="F5" s="29" t="s">
        <v>144</v>
      </c>
      <c r="G5" s="12">
        <f>(H5+I5)</f>
        <v>700</v>
      </c>
      <c r="H5" s="24">
        <f>SUM(J5:L5)</f>
        <v>700</v>
      </c>
      <c r="I5" s="27"/>
      <c r="J5" s="26"/>
      <c r="K5" s="17">
        <v>700</v>
      </c>
      <c r="L5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"/>
  <sheetViews>
    <sheetView zoomScale="80" zoomScaleNormal="80" zoomScalePageLayoutView="0" workbookViewId="0" topLeftCell="A1">
      <selection activeCell="M26" sqref="M26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102" t="s">
        <v>28</v>
      </c>
      <c r="G2" s="103" t="s">
        <v>29</v>
      </c>
      <c r="H2" s="104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102"/>
      <c r="G3" s="96"/>
      <c r="H3" s="105"/>
      <c r="I3" s="99"/>
      <c r="J3" s="100"/>
      <c r="K3" s="101"/>
      <c r="L3" s="101"/>
    </row>
    <row r="4" spans="1:12" ht="18.75" customHeight="1">
      <c r="A4" s="22">
        <v>1</v>
      </c>
      <c r="B4" s="15" t="s">
        <v>6</v>
      </c>
      <c r="C4" s="15">
        <f aca="true" t="shared" si="0" ref="C4:C16">YEAR($D$3)-YEAR(D4)</f>
        <v>42</v>
      </c>
      <c r="D4" s="16">
        <v>27364</v>
      </c>
      <c r="E4" s="16">
        <v>42679</v>
      </c>
      <c r="F4" s="62" t="s">
        <v>103</v>
      </c>
      <c r="G4" s="12">
        <f aca="true" t="shared" si="1" ref="G4:G16">(H4+I4)</f>
        <v>1401.5</v>
      </c>
      <c r="H4" s="64">
        <f aca="true" t="shared" si="2" ref="H4:H16">SUM(J4:L4)</f>
        <v>1401.5</v>
      </c>
      <c r="I4" s="32"/>
      <c r="J4" s="26">
        <v>200</v>
      </c>
      <c r="K4" s="17">
        <v>554</v>
      </c>
      <c r="L4" s="31">
        <v>647.5</v>
      </c>
    </row>
    <row r="5" spans="1:12" ht="18.75" customHeight="1">
      <c r="A5" s="22">
        <v>2</v>
      </c>
      <c r="B5" s="15" t="s">
        <v>5</v>
      </c>
      <c r="C5" s="15">
        <f t="shared" si="0"/>
        <v>44</v>
      </c>
      <c r="D5" s="16">
        <v>26525</v>
      </c>
      <c r="E5" s="16">
        <v>42077</v>
      </c>
      <c r="F5" s="62" t="s">
        <v>317</v>
      </c>
      <c r="G5" s="12">
        <f t="shared" si="1"/>
        <v>940.8666666666667</v>
      </c>
      <c r="H5" s="64">
        <f t="shared" si="2"/>
        <v>647.5</v>
      </c>
      <c r="I5" s="32">
        <v>293.3666666666667</v>
      </c>
      <c r="J5" s="26"/>
      <c r="K5" s="17">
        <v>647.5</v>
      </c>
      <c r="L5" s="31"/>
    </row>
    <row r="6" spans="1:12" ht="18.75" customHeight="1">
      <c r="A6" s="22">
        <v>3</v>
      </c>
      <c r="B6" s="15" t="s">
        <v>9</v>
      </c>
      <c r="C6" s="15">
        <f t="shared" si="0"/>
        <v>42</v>
      </c>
      <c r="D6" s="16">
        <v>27188</v>
      </c>
      <c r="E6" s="16">
        <v>42624</v>
      </c>
      <c r="F6" s="62" t="s">
        <v>320</v>
      </c>
      <c r="G6" s="12">
        <f t="shared" si="1"/>
        <v>897.1666666666666</v>
      </c>
      <c r="H6" s="64">
        <f t="shared" si="2"/>
        <v>712.5</v>
      </c>
      <c r="I6" s="32">
        <v>184.66666666666666</v>
      </c>
      <c r="J6" s="26">
        <v>200</v>
      </c>
      <c r="K6" s="17">
        <v>512.5</v>
      </c>
      <c r="L6" s="31"/>
    </row>
    <row r="7" spans="1:12" ht="18.75" customHeight="1">
      <c r="A7" s="22">
        <v>4</v>
      </c>
      <c r="B7" s="15" t="s">
        <v>9</v>
      </c>
      <c r="C7" s="15">
        <f t="shared" si="0"/>
        <v>43</v>
      </c>
      <c r="D7" s="16">
        <v>26863</v>
      </c>
      <c r="E7" s="16">
        <v>42624</v>
      </c>
      <c r="F7" s="62" t="s">
        <v>324</v>
      </c>
      <c r="G7" s="12">
        <f t="shared" si="1"/>
        <v>798.9</v>
      </c>
      <c r="H7" s="64">
        <f t="shared" si="2"/>
        <v>798.9</v>
      </c>
      <c r="I7" s="32"/>
      <c r="J7" s="26">
        <v>200</v>
      </c>
      <c r="K7" s="17">
        <v>598.9</v>
      </c>
      <c r="L7" s="31"/>
    </row>
    <row r="8" spans="1:12" ht="18.75" customHeight="1">
      <c r="A8" s="22">
        <v>5</v>
      </c>
      <c r="B8" s="15" t="s">
        <v>1</v>
      </c>
      <c r="C8" s="15">
        <f t="shared" si="0"/>
        <v>40</v>
      </c>
      <c r="D8" s="16">
        <v>27957</v>
      </c>
      <c r="E8" s="16">
        <v>42512</v>
      </c>
      <c r="F8" s="62" t="s">
        <v>323</v>
      </c>
      <c r="G8" s="12">
        <f t="shared" si="1"/>
        <v>700</v>
      </c>
      <c r="H8" s="64">
        <f t="shared" si="2"/>
        <v>700</v>
      </c>
      <c r="I8" s="32"/>
      <c r="J8" s="26"/>
      <c r="K8" s="17">
        <v>700</v>
      </c>
      <c r="L8" s="31"/>
    </row>
    <row r="9" spans="1:12" ht="18.75" customHeight="1">
      <c r="A9" s="22">
        <v>6</v>
      </c>
      <c r="B9" s="15" t="s">
        <v>6</v>
      </c>
      <c r="C9" s="15">
        <f t="shared" si="0"/>
        <v>42</v>
      </c>
      <c r="D9" s="16">
        <v>27189</v>
      </c>
      <c r="E9" s="16">
        <v>42679</v>
      </c>
      <c r="F9" s="62" t="s">
        <v>438</v>
      </c>
      <c r="G9" s="12">
        <f t="shared" si="1"/>
        <v>700</v>
      </c>
      <c r="H9" s="64">
        <f t="shared" si="2"/>
        <v>700</v>
      </c>
      <c r="I9" s="32"/>
      <c r="J9" s="26"/>
      <c r="K9" s="17"/>
      <c r="L9" s="31">
        <v>700</v>
      </c>
    </row>
    <row r="10" spans="1:12" ht="18.75" customHeight="1">
      <c r="A10" s="22">
        <v>7</v>
      </c>
      <c r="B10" s="15" t="s">
        <v>0</v>
      </c>
      <c r="C10" s="15">
        <f t="shared" si="0"/>
        <v>42</v>
      </c>
      <c r="D10" s="16">
        <v>27160</v>
      </c>
      <c r="E10" s="16">
        <v>42624</v>
      </c>
      <c r="F10" s="62" t="s">
        <v>391</v>
      </c>
      <c r="G10" s="12">
        <f t="shared" si="1"/>
        <v>227.3</v>
      </c>
      <c r="H10" s="64">
        <f t="shared" si="2"/>
        <v>227.3</v>
      </c>
      <c r="I10" s="32"/>
      <c r="J10" s="26">
        <v>227.3</v>
      </c>
      <c r="K10" s="17"/>
      <c r="L10" s="31"/>
    </row>
    <row r="11" spans="1:12" ht="18.75" customHeight="1">
      <c r="A11" s="22">
        <v>8</v>
      </c>
      <c r="B11" s="15" t="s">
        <v>20</v>
      </c>
      <c r="C11" s="15">
        <f t="shared" si="0"/>
        <v>44</v>
      </c>
      <c r="D11" s="16">
        <v>26629</v>
      </c>
      <c r="E11" s="16">
        <v>42077</v>
      </c>
      <c r="F11" s="62" t="s">
        <v>318</v>
      </c>
      <c r="G11" s="12">
        <f t="shared" si="1"/>
        <v>215.83333333333334</v>
      </c>
      <c r="H11" s="64">
        <f t="shared" si="2"/>
        <v>0</v>
      </c>
      <c r="I11" s="32">
        <v>215.83333333333334</v>
      </c>
      <c r="J11" s="26"/>
      <c r="K11" s="17"/>
      <c r="L11" s="31"/>
    </row>
    <row r="12" spans="1:12" ht="18.75" customHeight="1">
      <c r="A12" s="22">
        <v>9</v>
      </c>
      <c r="B12" s="15" t="s">
        <v>14</v>
      </c>
      <c r="C12" s="15">
        <f t="shared" si="0"/>
        <v>41</v>
      </c>
      <c r="D12" s="16">
        <v>27461</v>
      </c>
      <c r="E12" s="16">
        <v>42624</v>
      </c>
      <c r="F12" s="62" t="s">
        <v>397</v>
      </c>
      <c r="G12" s="12">
        <f t="shared" si="1"/>
        <v>200</v>
      </c>
      <c r="H12" s="64">
        <f t="shared" si="2"/>
        <v>200</v>
      </c>
      <c r="I12" s="32"/>
      <c r="J12" s="26">
        <v>200</v>
      </c>
      <c r="K12" s="17"/>
      <c r="L12" s="31"/>
    </row>
    <row r="13" spans="1:12" ht="18.75" customHeight="1">
      <c r="A13" s="22">
        <v>10</v>
      </c>
      <c r="B13" s="15" t="s">
        <v>11</v>
      </c>
      <c r="C13" s="15">
        <f t="shared" si="0"/>
        <v>43</v>
      </c>
      <c r="D13" s="16">
        <v>26720</v>
      </c>
      <c r="E13" s="16">
        <v>42077</v>
      </c>
      <c r="F13" s="62" t="s">
        <v>319</v>
      </c>
      <c r="G13" s="12">
        <f t="shared" si="1"/>
        <v>199.63333333333333</v>
      </c>
      <c r="H13" s="64">
        <f t="shared" si="2"/>
        <v>0</v>
      </c>
      <c r="I13" s="32">
        <v>199.63333333333333</v>
      </c>
      <c r="J13" s="26"/>
      <c r="K13" s="17"/>
      <c r="L13" s="31"/>
    </row>
    <row r="14" spans="1:12" ht="18.75" customHeight="1">
      <c r="A14" s="22">
        <v>11</v>
      </c>
      <c r="B14" s="15" t="s">
        <v>9</v>
      </c>
      <c r="C14" s="15">
        <f t="shared" si="0"/>
        <v>42</v>
      </c>
      <c r="D14" s="16">
        <v>27178</v>
      </c>
      <c r="E14" s="16">
        <v>42077</v>
      </c>
      <c r="F14" s="62" t="s">
        <v>321</v>
      </c>
      <c r="G14" s="12">
        <f t="shared" si="1"/>
        <v>170.83333333333334</v>
      </c>
      <c r="H14" s="64">
        <f t="shared" si="2"/>
        <v>0</v>
      </c>
      <c r="I14" s="32">
        <v>170.83333333333334</v>
      </c>
      <c r="J14" s="26"/>
      <c r="K14" s="17"/>
      <c r="L14" s="31"/>
    </row>
    <row r="15" spans="1:12" ht="18.75" customHeight="1">
      <c r="A15" s="22">
        <v>12</v>
      </c>
      <c r="B15" s="15" t="s">
        <v>7</v>
      </c>
      <c r="C15" s="15">
        <f t="shared" si="0"/>
        <v>42</v>
      </c>
      <c r="D15" s="16">
        <v>27078</v>
      </c>
      <c r="E15" s="16">
        <v>42077</v>
      </c>
      <c r="F15" s="62" t="s">
        <v>322</v>
      </c>
      <c r="G15" s="12">
        <f t="shared" si="1"/>
        <v>158</v>
      </c>
      <c r="H15" s="64">
        <f t="shared" si="2"/>
        <v>0</v>
      </c>
      <c r="I15" s="32">
        <v>158</v>
      </c>
      <c r="J15" s="26"/>
      <c r="K15" s="17"/>
      <c r="L15" s="31"/>
    </row>
    <row r="16" spans="1:12" ht="18.75" customHeight="1" thickBot="1">
      <c r="A16" s="22">
        <v>13</v>
      </c>
      <c r="B16" s="15" t="s">
        <v>4</v>
      </c>
      <c r="C16" s="15">
        <f t="shared" si="0"/>
        <v>44</v>
      </c>
      <c r="D16" s="16">
        <v>26575</v>
      </c>
      <c r="E16" s="16">
        <v>41878</v>
      </c>
      <c r="F16" s="62" t="s">
        <v>101</v>
      </c>
      <c r="G16" s="63">
        <f t="shared" si="1"/>
        <v>47.13333333333333</v>
      </c>
      <c r="H16" s="65">
        <f t="shared" si="2"/>
        <v>0</v>
      </c>
      <c r="I16" s="66">
        <v>47.13333333333333</v>
      </c>
      <c r="J16" s="26"/>
      <c r="K16" s="17"/>
      <c r="L16" s="31"/>
    </row>
    <row r="17" spans="2:6" ht="15">
      <c r="B17" s="57"/>
      <c r="D17" s="56"/>
      <c r="E17" s="56"/>
      <c r="F17" s="57"/>
    </row>
    <row r="18" spans="2:6" ht="15">
      <c r="B18" s="57"/>
      <c r="D18" s="56"/>
      <c r="E18" s="56"/>
      <c r="F18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L15" sqref="L15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11.7109375" style="1" customWidth="1"/>
    <col min="4" max="4" width="16.281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107" t="s">
        <v>328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5.5" customHeight="1">
      <c r="A2" s="48" t="s">
        <v>24</v>
      </c>
      <c r="B2" s="54" t="s">
        <v>34</v>
      </c>
      <c r="C2" s="54" t="s">
        <v>25</v>
      </c>
      <c r="D2" s="55" t="s">
        <v>26</v>
      </c>
      <c r="E2" s="109" t="s">
        <v>27</v>
      </c>
      <c r="F2" s="110" t="s">
        <v>28</v>
      </c>
      <c r="G2" s="111" t="s">
        <v>29</v>
      </c>
      <c r="H2" s="113" t="s">
        <v>30</v>
      </c>
      <c r="I2" s="98" t="s">
        <v>31</v>
      </c>
      <c r="J2" s="116" t="s">
        <v>32</v>
      </c>
      <c r="K2" s="118" t="s">
        <v>131</v>
      </c>
      <c r="L2" s="120" t="s">
        <v>132</v>
      </c>
    </row>
    <row r="3" spans="1:12" ht="25.5" customHeight="1">
      <c r="A3" s="52" t="s">
        <v>33</v>
      </c>
      <c r="B3" s="52"/>
      <c r="C3" s="53"/>
      <c r="D3" s="5">
        <v>42726</v>
      </c>
      <c r="E3" s="109"/>
      <c r="F3" s="110"/>
      <c r="G3" s="112"/>
      <c r="H3" s="114"/>
      <c r="I3" s="115"/>
      <c r="J3" s="117"/>
      <c r="K3" s="119"/>
      <c r="L3" s="121"/>
    </row>
    <row r="4" spans="1:12" ht="18.75" customHeight="1">
      <c r="A4" s="48">
        <v>8</v>
      </c>
      <c r="B4" s="15" t="s">
        <v>20</v>
      </c>
      <c r="C4" s="15">
        <f aca="true" t="shared" si="0" ref="C4:C25">YEAR($D$3)-YEAR(D4)</f>
        <v>48</v>
      </c>
      <c r="D4" s="16">
        <v>25122</v>
      </c>
      <c r="E4" s="16">
        <v>42679</v>
      </c>
      <c r="F4" s="62" t="s">
        <v>326</v>
      </c>
      <c r="G4" s="73">
        <f aca="true" t="shared" si="1" ref="G4:G25">(H4+I4)</f>
        <v>1586.8</v>
      </c>
      <c r="H4" s="64">
        <f aca="true" t="shared" si="2" ref="H4:H25">SUM(J4:L4)</f>
        <v>1275.2</v>
      </c>
      <c r="I4" s="32">
        <v>311.59999999999997</v>
      </c>
      <c r="J4" s="79">
        <v>200</v>
      </c>
      <c r="K4" s="17">
        <v>375.2</v>
      </c>
      <c r="L4" s="74">
        <v>700</v>
      </c>
    </row>
    <row r="5" spans="1:12" ht="18.75" customHeight="1">
      <c r="A5" s="48">
        <v>5</v>
      </c>
      <c r="B5" s="15" t="s">
        <v>3</v>
      </c>
      <c r="C5" s="15">
        <f t="shared" si="0"/>
        <v>48</v>
      </c>
      <c r="D5" s="16">
        <v>25037</v>
      </c>
      <c r="E5" s="16">
        <v>42679</v>
      </c>
      <c r="F5" s="62" t="s">
        <v>325</v>
      </c>
      <c r="G5" s="73">
        <f t="shared" si="1"/>
        <v>1528.8666666666668</v>
      </c>
      <c r="H5" s="64">
        <f t="shared" si="2"/>
        <v>989</v>
      </c>
      <c r="I5" s="32">
        <v>539.8666666666667</v>
      </c>
      <c r="J5" s="79">
        <v>200</v>
      </c>
      <c r="K5" s="17">
        <v>235</v>
      </c>
      <c r="L5" s="74">
        <v>554</v>
      </c>
    </row>
    <row r="6" spans="1:12" ht="18.75" customHeight="1">
      <c r="A6" s="48">
        <v>1</v>
      </c>
      <c r="B6" s="15" t="s">
        <v>1</v>
      </c>
      <c r="C6" s="15">
        <f t="shared" si="0"/>
        <v>47</v>
      </c>
      <c r="D6" s="16">
        <v>25566</v>
      </c>
      <c r="E6" s="16">
        <v>42679</v>
      </c>
      <c r="F6" s="62" t="s">
        <v>327</v>
      </c>
      <c r="G6" s="73">
        <f t="shared" si="1"/>
        <v>1385</v>
      </c>
      <c r="H6" s="64">
        <f t="shared" si="2"/>
        <v>1073.6</v>
      </c>
      <c r="I6" s="32">
        <v>311.40000000000003</v>
      </c>
      <c r="J6" s="79">
        <v>200</v>
      </c>
      <c r="K6" s="17">
        <v>274.7</v>
      </c>
      <c r="L6" s="74">
        <v>598.9</v>
      </c>
    </row>
    <row r="7" spans="1:12" ht="18.75" customHeight="1">
      <c r="A7" s="48">
        <v>11</v>
      </c>
      <c r="B7" s="15" t="s">
        <v>10</v>
      </c>
      <c r="C7" s="15">
        <f t="shared" si="0"/>
        <v>48</v>
      </c>
      <c r="D7" s="16">
        <v>24890</v>
      </c>
      <c r="E7" s="16">
        <v>42624</v>
      </c>
      <c r="F7" s="62" t="s">
        <v>109</v>
      </c>
      <c r="G7" s="73">
        <f t="shared" si="1"/>
        <v>1331</v>
      </c>
      <c r="H7" s="64">
        <f t="shared" si="2"/>
        <v>1331</v>
      </c>
      <c r="I7" s="32"/>
      <c r="J7" s="79">
        <v>732.1</v>
      </c>
      <c r="K7" s="17">
        <v>598.9</v>
      </c>
      <c r="L7" s="74"/>
    </row>
    <row r="8" spans="1:12" ht="18.75" customHeight="1">
      <c r="A8" s="48">
        <v>2</v>
      </c>
      <c r="B8" s="15" t="s">
        <v>8</v>
      </c>
      <c r="C8" s="15">
        <f t="shared" si="0"/>
        <v>49</v>
      </c>
      <c r="D8" s="16">
        <v>24630</v>
      </c>
      <c r="E8" s="16">
        <v>42077</v>
      </c>
      <c r="F8" s="62" t="s">
        <v>110</v>
      </c>
      <c r="G8" s="73">
        <f t="shared" si="1"/>
        <v>947.3666666666667</v>
      </c>
      <c r="H8" s="64">
        <f t="shared" si="2"/>
        <v>647.5</v>
      </c>
      <c r="I8" s="32">
        <v>299.8666666666667</v>
      </c>
      <c r="J8" s="79"/>
      <c r="K8" s="17">
        <v>647.5</v>
      </c>
      <c r="L8" s="74"/>
    </row>
    <row r="9" spans="1:12" ht="18.75" customHeight="1">
      <c r="A9" s="48">
        <v>3</v>
      </c>
      <c r="B9" s="15" t="s">
        <v>5</v>
      </c>
      <c r="C9" s="15">
        <f t="shared" si="0"/>
        <v>47</v>
      </c>
      <c r="D9" s="16">
        <v>25274</v>
      </c>
      <c r="E9" s="16">
        <v>42624</v>
      </c>
      <c r="F9" s="62" t="s">
        <v>104</v>
      </c>
      <c r="G9" s="73">
        <f t="shared" si="1"/>
        <v>946.9333333333334</v>
      </c>
      <c r="H9" s="64">
        <f t="shared" si="2"/>
        <v>677.2</v>
      </c>
      <c r="I9" s="32">
        <v>269.73333333333335</v>
      </c>
      <c r="J9" s="79">
        <v>677.2</v>
      </c>
      <c r="K9" s="17"/>
      <c r="L9" s="74"/>
    </row>
    <row r="10" spans="1:12" ht="18.75" customHeight="1">
      <c r="A10" s="48">
        <v>4</v>
      </c>
      <c r="B10" s="50" t="s">
        <v>20</v>
      </c>
      <c r="C10" s="50">
        <f t="shared" si="0"/>
        <v>47</v>
      </c>
      <c r="D10" s="51">
        <v>25551</v>
      </c>
      <c r="E10" s="51">
        <v>42624</v>
      </c>
      <c r="F10" s="70" t="s">
        <v>370</v>
      </c>
      <c r="G10" s="75">
        <f t="shared" si="1"/>
        <v>925</v>
      </c>
      <c r="H10" s="71">
        <f t="shared" si="2"/>
        <v>925</v>
      </c>
      <c r="I10" s="72"/>
      <c r="J10" s="80">
        <v>925</v>
      </c>
      <c r="K10" s="17"/>
      <c r="L10" s="74"/>
    </row>
    <row r="11" spans="1:12" ht="18.75" customHeight="1">
      <c r="A11" s="48">
        <v>6</v>
      </c>
      <c r="B11" s="15" t="s">
        <v>1</v>
      </c>
      <c r="C11" s="15">
        <f t="shared" si="0"/>
        <v>47</v>
      </c>
      <c r="D11" s="16">
        <v>25510</v>
      </c>
      <c r="E11" s="16">
        <v>42679</v>
      </c>
      <c r="F11" s="62" t="s">
        <v>335</v>
      </c>
      <c r="G11" s="73">
        <f t="shared" si="1"/>
        <v>913.6</v>
      </c>
      <c r="H11" s="64">
        <f t="shared" si="2"/>
        <v>913.6</v>
      </c>
      <c r="I11" s="32"/>
      <c r="J11" s="79">
        <v>200</v>
      </c>
      <c r="K11" s="17">
        <v>201.1</v>
      </c>
      <c r="L11" s="74">
        <v>512.5</v>
      </c>
    </row>
    <row r="12" spans="1:12" ht="18.75" customHeight="1">
      <c r="A12" s="48">
        <v>16</v>
      </c>
      <c r="B12" s="15" t="s">
        <v>1</v>
      </c>
      <c r="C12" s="15">
        <f t="shared" si="0"/>
        <v>48</v>
      </c>
      <c r="D12" s="16">
        <v>24959</v>
      </c>
      <c r="E12" s="16">
        <v>42624</v>
      </c>
      <c r="F12" s="29" t="s">
        <v>37</v>
      </c>
      <c r="G12" s="73">
        <f t="shared" si="1"/>
        <v>824.9666666666666</v>
      </c>
      <c r="H12" s="64">
        <f t="shared" si="2"/>
        <v>758.3</v>
      </c>
      <c r="I12" s="32">
        <f>200/3</f>
        <v>66.66666666666667</v>
      </c>
      <c r="J12" s="79">
        <v>245.8</v>
      </c>
      <c r="K12" s="17">
        <v>512.5</v>
      </c>
      <c r="L12" s="74"/>
    </row>
    <row r="13" spans="1:12" ht="18.75" customHeight="1">
      <c r="A13" s="48">
        <v>7</v>
      </c>
      <c r="B13" s="15" t="s">
        <v>3</v>
      </c>
      <c r="C13" s="15">
        <f t="shared" si="0"/>
        <v>48</v>
      </c>
      <c r="D13" s="16">
        <v>25052</v>
      </c>
      <c r="E13" s="16">
        <v>42624</v>
      </c>
      <c r="F13" s="29" t="s">
        <v>332</v>
      </c>
      <c r="G13" s="73">
        <f t="shared" si="1"/>
        <v>798</v>
      </c>
      <c r="H13" s="64">
        <f t="shared" si="2"/>
        <v>798</v>
      </c>
      <c r="I13" s="32"/>
      <c r="J13" s="79">
        <v>392.4</v>
      </c>
      <c r="K13" s="17">
        <v>405.6</v>
      </c>
      <c r="L13" s="74"/>
    </row>
    <row r="14" spans="1:12" ht="18.75" customHeight="1">
      <c r="A14" s="48">
        <v>9</v>
      </c>
      <c r="B14" s="15" t="s">
        <v>9</v>
      </c>
      <c r="C14" s="15">
        <f t="shared" si="0"/>
        <v>47</v>
      </c>
      <c r="D14" s="16">
        <v>25234</v>
      </c>
      <c r="E14" s="16">
        <v>42624</v>
      </c>
      <c r="F14" s="29" t="s">
        <v>107</v>
      </c>
      <c r="G14" s="73">
        <f t="shared" si="1"/>
        <v>772.3333333333334</v>
      </c>
      <c r="H14" s="64">
        <f t="shared" si="2"/>
        <v>521</v>
      </c>
      <c r="I14" s="32">
        <v>251.33333333333334</v>
      </c>
      <c r="J14" s="79">
        <v>200</v>
      </c>
      <c r="K14" s="17">
        <v>321</v>
      </c>
      <c r="L14" s="74"/>
    </row>
    <row r="15" spans="1:12" ht="18.75" customHeight="1">
      <c r="A15" s="48">
        <v>10</v>
      </c>
      <c r="B15" s="15" t="s">
        <v>6</v>
      </c>
      <c r="C15" s="15">
        <f t="shared" si="0"/>
        <v>49</v>
      </c>
      <c r="D15" s="16">
        <v>24681</v>
      </c>
      <c r="E15" s="16">
        <v>42077</v>
      </c>
      <c r="F15" s="29" t="s">
        <v>106</v>
      </c>
      <c r="G15" s="73">
        <f t="shared" si="1"/>
        <v>769.8333333333334</v>
      </c>
      <c r="H15" s="64">
        <f t="shared" si="2"/>
        <v>554</v>
      </c>
      <c r="I15" s="32">
        <v>215.83333333333334</v>
      </c>
      <c r="J15" s="79"/>
      <c r="K15" s="17">
        <v>554</v>
      </c>
      <c r="L15" s="74"/>
    </row>
    <row r="16" spans="1:12" ht="18.75" customHeight="1">
      <c r="A16" s="48">
        <v>12</v>
      </c>
      <c r="B16" s="15" t="s">
        <v>1</v>
      </c>
      <c r="C16" s="15">
        <f t="shared" si="0"/>
        <v>45</v>
      </c>
      <c r="D16" s="16">
        <v>26049</v>
      </c>
      <c r="E16" s="16">
        <v>42512</v>
      </c>
      <c r="F16" s="29" t="s">
        <v>108</v>
      </c>
      <c r="G16" s="73">
        <f t="shared" si="1"/>
        <v>700</v>
      </c>
      <c r="H16" s="64">
        <f t="shared" si="2"/>
        <v>700</v>
      </c>
      <c r="I16" s="32"/>
      <c r="J16" s="79"/>
      <c r="K16" s="17">
        <v>700</v>
      </c>
      <c r="L16" s="74"/>
    </row>
    <row r="17" spans="1:12" ht="18.75" customHeight="1">
      <c r="A17" s="48">
        <v>22</v>
      </c>
      <c r="B17" s="15" t="s">
        <v>6</v>
      </c>
      <c r="C17" s="15">
        <f t="shared" si="0"/>
        <v>45</v>
      </c>
      <c r="D17" s="60">
        <v>26046</v>
      </c>
      <c r="E17" s="60">
        <v>42679</v>
      </c>
      <c r="F17" s="68" t="s">
        <v>452</v>
      </c>
      <c r="G17" s="73">
        <f t="shared" si="1"/>
        <v>647.5</v>
      </c>
      <c r="H17" s="64">
        <f t="shared" si="2"/>
        <v>647.5</v>
      </c>
      <c r="I17" s="32"/>
      <c r="J17" s="79"/>
      <c r="K17" s="17"/>
      <c r="L17" s="74">
        <v>647.5</v>
      </c>
    </row>
    <row r="18" spans="1:12" ht="18.75" customHeight="1">
      <c r="A18" s="48">
        <v>13</v>
      </c>
      <c r="B18" s="15" t="s">
        <v>14</v>
      </c>
      <c r="C18" s="15">
        <f t="shared" si="0"/>
        <v>47</v>
      </c>
      <c r="D18" s="16">
        <v>25280</v>
      </c>
      <c r="E18" s="16">
        <v>42512</v>
      </c>
      <c r="F18" s="29" t="s">
        <v>330</v>
      </c>
      <c r="G18" s="73">
        <f t="shared" si="1"/>
        <v>474</v>
      </c>
      <c r="H18" s="64">
        <f t="shared" si="2"/>
        <v>474</v>
      </c>
      <c r="I18" s="32"/>
      <c r="J18" s="79"/>
      <c r="K18" s="17">
        <v>474</v>
      </c>
      <c r="L18" s="74"/>
    </row>
    <row r="19" spans="1:12" ht="18.75" customHeight="1">
      <c r="A19" s="48">
        <v>14</v>
      </c>
      <c r="B19" s="15" t="s">
        <v>5</v>
      </c>
      <c r="C19" s="15">
        <f t="shared" si="0"/>
        <v>47</v>
      </c>
      <c r="D19" s="16">
        <v>25452</v>
      </c>
      <c r="E19" s="16">
        <v>42512</v>
      </c>
      <c r="F19" s="29" t="s">
        <v>331</v>
      </c>
      <c r="G19" s="73">
        <f t="shared" si="1"/>
        <v>438.5</v>
      </c>
      <c r="H19" s="64">
        <f t="shared" si="2"/>
        <v>438.5</v>
      </c>
      <c r="I19" s="32"/>
      <c r="J19" s="79"/>
      <c r="K19" s="17">
        <v>438.5</v>
      </c>
      <c r="L19" s="74"/>
    </row>
    <row r="20" spans="1:12" ht="18.75" customHeight="1">
      <c r="A20" s="48">
        <v>15</v>
      </c>
      <c r="B20" s="15" t="s">
        <v>1</v>
      </c>
      <c r="C20" s="15">
        <f t="shared" si="0"/>
        <v>49</v>
      </c>
      <c r="D20" s="16">
        <v>24831</v>
      </c>
      <c r="E20" s="16">
        <v>42512</v>
      </c>
      <c r="F20" s="29" t="s">
        <v>333</v>
      </c>
      <c r="G20" s="73">
        <f t="shared" si="1"/>
        <v>347</v>
      </c>
      <c r="H20" s="64">
        <f t="shared" si="2"/>
        <v>347</v>
      </c>
      <c r="I20" s="32"/>
      <c r="J20" s="79"/>
      <c r="K20" s="17">
        <v>347</v>
      </c>
      <c r="L20" s="74"/>
    </row>
    <row r="21" spans="1:15" ht="18.75" customHeight="1">
      <c r="A21" s="48">
        <v>17</v>
      </c>
      <c r="B21" s="15" t="s">
        <v>1</v>
      </c>
      <c r="C21" s="15">
        <f t="shared" si="0"/>
        <v>49</v>
      </c>
      <c r="D21" s="16">
        <v>24790</v>
      </c>
      <c r="E21" s="16">
        <v>42512</v>
      </c>
      <c r="F21" s="29" t="s">
        <v>105</v>
      </c>
      <c r="G21" s="73">
        <f t="shared" si="1"/>
        <v>296.9</v>
      </c>
      <c r="H21" s="64">
        <f t="shared" si="2"/>
        <v>296.9</v>
      </c>
      <c r="I21" s="32"/>
      <c r="J21" s="79"/>
      <c r="K21" s="17">
        <v>296.9</v>
      </c>
      <c r="L21" s="74"/>
      <c r="M21" s="106"/>
      <c r="N21" s="106"/>
      <c r="O21" s="106"/>
    </row>
    <row r="22" spans="1:12" ht="18.75" customHeight="1">
      <c r="A22" s="48">
        <v>18</v>
      </c>
      <c r="B22" s="15" t="s">
        <v>1</v>
      </c>
      <c r="C22" s="15">
        <f t="shared" si="0"/>
        <v>49</v>
      </c>
      <c r="D22" s="16">
        <v>24653</v>
      </c>
      <c r="E22" s="16">
        <v>42512</v>
      </c>
      <c r="F22" s="29" t="s">
        <v>36</v>
      </c>
      <c r="G22" s="73">
        <f t="shared" si="1"/>
        <v>254.1</v>
      </c>
      <c r="H22" s="64">
        <f t="shared" si="2"/>
        <v>254.1</v>
      </c>
      <c r="I22" s="32"/>
      <c r="J22" s="79"/>
      <c r="K22" s="17">
        <v>254.1</v>
      </c>
      <c r="L22" s="74"/>
    </row>
    <row r="23" spans="1:12" ht="18.75" customHeight="1">
      <c r="A23" s="48">
        <v>19</v>
      </c>
      <c r="B23" s="15" t="s">
        <v>14</v>
      </c>
      <c r="C23" s="15">
        <f t="shared" si="0"/>
        <v>45</v>
      </c>
      <c r="D23" s="16">
        <v>26271</v>
      </c>
      <c r="E23" s="16">
        <v>42512</v>
      </c>
      <c r="F23" s="29" t="s">
        <v>334</v>
      </c>
      <c r="G23" s="76">
        <f t="shared" si="1"/>
        <v>217.4</v>
      </c>
      <c r="H23" s="64">
        <f t="shared" si="2"/>
        <v>217.4</v>
      </c>
      <c r="I23" s="32"/>
      <c r="J23" s="79"/>
      <c r="K23" s="17">
        <v>217.4</v>
      </c>
      <c r="L23" s="74"/>
    </row>
    <row r="24" spans="1:12" ht="18.75" customHeight="1">
      <c r="A24" s="48">
        <v>20</v>
      </c>
      <c r="B24" s="15" t="s">
        <v>5</v>
      </c>
      <c r="C24" s="15">
        <f t="shared" si="0"/>
        <v>46</v>
      </c>
      <c r="D24" s="58">
        <v>25648</v>
      </c>
      <c r="E24" s="60">
        <v>42624</v>
      </c>
      <c r="F24" s="59" t="s">
        <v>393</v>
      </c>
      <c r="G24" s="73">
        <f t="shared" si="1"/>
        <v>200</v>
      </c>
      <c r="H24" s="64">
        <f t="shared" si="2"/>
        <v>200</v>
      </c>
      <c r="I24" s="32"/>
      <c r="J24" s="79">
        <v>200</v>
      </c>
      <c r="K24" s="17"/>
      <c r="L24" s="74"/>
    </row>
    <row r="25" spans="1:12" ht="18.75" customHeight="1" thickBot="1">
      <c r="A25" s="48">
        <v>21</v>
      </c>
      <c r="B25" s="15" t="s">
        <v>12</v>
      </c>
      <c r="C25" s="15">
        <f t="shared" si="0"/>
        <v>45</v>
      </c>
      <c r="D25" s="67">
        <v>26273</v>
      </c>
      <c r="E25" s="16">
        <v>42077</v>
      </c>
      <c r="F25" s="69" t="s">
        <v>302</v>
      </c>
      <c r="G25" s="77">
        <f t="shared" si="1"/>
        <v>184.66666666666666</v>
      </c>
      <c r="H25" s="65">
        <f t="shared" si="2"/>
        <v>0</v>
      </c>
      <c r="I25" s="66">
        <v>184.66666666666666</v>
      </c>
      <c r="J25" s="81"/>
      <c r="K25" s="82"/>
      <c r="L25" s="78"/>
    </row>
  </sheetData>
  <sheetProtection/>
  <mergeCells count="10">
    <mergeCell ref="M21:O21"/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6</v>
      </c>
      <c r="C4" s="15">
        <f aca="true" t="shared" si="0" ref="C4:C10">YEAR($D$3)-YEAR(D4)</f>
        <v>46</v>
      </c>
      <c r="D4" s="16">
        <v>25590</v>
      </c>
      <c r="E4" s="16">
        <v>42679</v>
      </c>
      <c r="F4" s="29" t="s">
        <v>337</v>
      </c>
      <c r="G4" s="12">
        <f aca="true" t="shared" si="1" ref="G4:G10">(H4+I4)</f>
        <v>1933.8666666666668</v>
      </c>
      <c r="H4" s="24">
        <f aca="true" t="shared" si="2" ref="H4:H10">SUM(J4:L4)</f>
        <v>1400</v>
      </c>
      <c r="I4" s="32">
        <v>533.8666666666667</v>
      </c>
      <c r="J4" s="26"/>
      <c r="K4" s="17">
        <v>700</v>
      </c>
      <c r="L4" s="31">
        <v>700</v>
      </c>
    </row>
    <row r="5" spans="1:12" ht="18.75" customHeight="1">
      <c r="A5" s="22">
        <v>2</v>
      </c>
      <c r="B5" s="15" t="s">
        <v>9</v>
      </c>
      <c r="C5" s="15">
        <f t="shared" si="0"/>
        <v>49</v>
      </c>
      <c r="D5" s="16">
        <v>24734</v>
      </c>
      <c r="E5" s="16">
        <v>42624</v>
      </c>
      <c r="F5" s="29" t="s">
        <v>339</v>
      </c>
      <c r="G5" s="12">
        <f t="shared" si="1"/>
        <v>1094.7</v>
      </c>
      <c r="H5" s="24">
        <f t="shared" si="2"/>
        <v>1094.7</v>
      </c>
      <c r="I5" s="32"/>
      <c r="J5" s="26">
        <v>495.8</v>
      </c>
      <c r="K5" s="17">
        <v>598.9</v>
      </c>
      <c r="L5" s="31"/>
    </row>
    <row r="6" spans="1:12" ht="18.75" customHeight="1">
      <c r="A6" s="22">
        <v>3</v>
      </c>
      <c r="B6" s="15" t="s">
        <v>8</v>
      </c>
      <c r="C6" s="15">
        <f t="shared" si="0"/>
        <v>45</v>
      </c>
      <c r="D6" s="16">
        <v>25967</v>
      </c>
      <c r="E6" s="16">
        <v>42512</v>
      </c>
      <c r="F6" s="29" t="s">
        <v>102</v>
      </c>
      <c r="G6" s="12">
        <f t="shared" si="1"/>
        <v>647.5</v>
      </c>
      <c r="H6" s="24">
        <f t="shared" si="2"/>
        <v>647.5</v>
      </c>
      <c r="I6" s="32"/>
      <c r="J6" s="26"/>
      <c r="K6" s="17">
        <v>647.5</v>
      </c>
      <c r="L6" s="31"/>
    </row>
    <row r="7" spans="1:12" ht="18.75" customHeight="1">
      <c r="A7" s="22">
        <v>4</v>
      </c>
      <c r="B7" s="15" t="s">
        <v>6</v>
      </c>
      <c r="C7" s="15">
        <f t="shared" si="0"/>
        <v>48</v>
      </c>
      <c r="D7" s="16">
        <v>25124</v>
      </c>
      <c r="E7" s="16">
        <v>42679</v>
      </c>
      <c r="F7" s="29" t="s">
        <v>451</v>
      </c>
      <c r="G7" s="12">
        <f t="shared" si="1"/>
        <v>647.5</v>
      </c>
      <c r="H7" s="24">
        <f t="shared" si="2"/>
        <v>647.5</v>
      </c>
      <c r="I7" s="32"/>
      <c r="J7" s="26"/>
      <c r="K7" s="17"/>
      <c r="L7" s="31">
        <v>647.5</v>
      </c>
    </row>
    <row r="8" spans="1:12" ht="18.75" customHeight="1">
      <c r="A8" s="22">
        <v>5</v>
      </c>
      <c r="B8" s="15" t="s">
        <v>5</v>
      </c>
      <c r="C8" s="15">
        <f t="shared" si="0"/>
        <v>46</v>
      </c>
      <c r="D8" s="16">
        <v>25847</v>
      </c>
      <c r="E8" s="16">
        <v>42624</v>
      </c>
      <c r="F8" s="29" t="s">
        <v>381</v>
      </c>
      <c r="G8" s="12">
        <f t="shared" si="1"/>
        <v>335.7</v>
      </c>
      <c r="H8" s="24">
        <f t="shared" si="2"/>
        <v>335.7</v>
      </c>
      <c r="I8" s="32"/>
      <c r="J8" s="26">
        <v>335.7</v>
      </c>
      <c r="K8" s="17"/>
      <c r="L8" s="31"/>
    </row>
    <row r="9" spans="1:12" ht="18.75" customHeight="1">
      <c r="A9" s="22">
        <v>6</v>
      </c>
      <c r="B9" s="15" t="s">
        <v>9</v>
      </c>
      <c r="C9" s="15">
        <f t="shared" si="0"/>
        <v>48</v>
      </c>
      <c r="D9" s="16">
        <v>24893</v>
      </c>
      <c r="E9" s="16">
        <v>42077</v>
      </c>
      <c r="F9" s="29" t="s">
        <v>338</v>
      </c>
      <c r="G9" s="12">
        <f t="shared" si="1"/>
        <v>215.83333333333334</v>
      </c>
      <c r="H9" s="24">
        <f t="shared" si="2"/>
        <v>0</v>
      </c>
      <c r="I9" s="32">
        <v>215.83333333333334</v>
      </c>
      <c r="J9" s="26"/>
      <c r="K9" s="17"/>
      <c r="L9" s="31"/>
    </row>
    <row r="10" spans="1:12" ht="18.75" customHeight="1">
      <c r="A10" s="22">
        <v>7</v>
      </c>
      <c r="B10" s="15" t="s">
        <v>7</v>
      </c>
      <c r="C10" s="15">
        <f t="shared" si="0"/>
        <v>48</v>
      </c>
      <c r="D10" s="16">
        <v>25047</v>
      </c>
      <c r="E10" s="16">
        <v>41878</v>
      </c>
      <c r="F10" s="29" t="s">
        <v>38</v>
      </c>
      <c r="G10" s="12">
        <f t="shared" si="1"/>
        <v>158.06666666666666</v>
      </c>
      <c r="H10" s="24">
        <f t="shared" si="2"/>
        <v>0</v>
      </c>
      <c r="I10" s="32">
        <v>158.06666666666666</v>
      </c>
      <c r="J10" s="26"/>
      <c r="K10" s="17"/>
      <c r="L10" s="31"/>
    </row>
    <row r="11" spans="2:6" ht="15">
      <c r="B11" s="57"/>
      <c r="D11" s="56"/>
      <c r="E11" s="56"/>
      <c r="F11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O13" sqref="O1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7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18" t="s">
        <v>24</v>
      </c>
      <c r="B2" s="35" t="s">
        <v>34</v>
      </c>
      <c r="C2" s="35" t="s">
        <v>25</v>
      </c>
      <c r="D2" s="36" t="s">
        <v>26</v>
      </c>
      <c r="E2" s="122" t="s">
        <v>27</v>
      </c>
      <c r="F2" s="124" t="s">
        <v>28</v>
      </c>
      <c r="G2" s="103" t="s">
        <v>29</v>
      </c>
      <c r="H2" s="104" t="s">
        <v>30</v>
      </c>
      <c r="I2" s="128" t="s">
        <v>31</v>
      </c>
      <c r="J2" s="130" t="s">
        <v>32</v>
      </c>
      <c r="K2" s="132" t="s">
        <v>131</v>
      </c>
      <c r="L2" s="132" t="s">
        <v>132</v>
      </c>
    </row>
    <row r="3" spans="1:12" ht="15.75" thickBot="1">
      <c r="A3" s="44" t="s">
        <v>33</v>
      </c>
      <c r="B3" s="45"/>
      <c r="C3" s="46"/>
      <c r="D3" s="5">
        <v>42726</v>
      </c>
      <c r="E3" s="123"/>
      <c r="F3" s="125"/>
      <c r="G3" s="126"/>
      <c r="H3" s="127"/>
      <c r="I3" s="129"/>
      <c r="J3" s="131"/>
      <c r="K3" s="133"/>
      <c r="L3" s="133"/>
    </row>
    <row r="4" spans="1:12" ht="18.75" customHeight="1">
      <c r="A4" s="37">
        <v>1</v>
      </c>
      <c r="B4" s="15" t="s">
        <v>6</v>
      </c>
      <c r="C4" s="15">
        <f aca="true" t="shared" si="0" ref="C4:C19">YEAR($D$3)-YEAR(D4)</f>
        <v>54</v>
      </c>
      <c r="D4" s="16">
        <v>22969</v>
      </c>
      <c r="E4" s="16">
        <v>42679</v>
      </c>
      <c r="F4" s="62" t="s">
        <v>114</v>
      </c>
      <c r="G4" s="12">
        <f aca="true" t="shared" si="1" ref="G4:G19">(H4+I4)</f>
        <v>1305.6</v>
      </c>
      <c r="H4" s="64">
        <f aca="true" t="shared" si="2" ref="H4:H19">SUM(J4:L4)</f>
        <v>1305.6</v>
      </c>
      <c r="I4" s="34"/>
      <c r="J4" s="86">
        <v>200</v>
      </c>
      <c r="K4" s="17">
        <v>405.6</v>
      </c>
      <c r="L4" s="31">
        <v>700</v>
      </c>
    </row>
    <row r="5" spans="1:12" ht="18.75" customHeight="1">
      <c r="A5" s="22">
        <v>2</v>
      </c>
      <c r="B5" s="38" t="s">
        <v>2</v>
      </c>
      <c r="C5" s="38">
        <f t="shared" si="0"/>
        <v>51</v>
      </c>
      <c r="D5" s="39">
        <v>23911</v>
      </c>
      <c r="E5" s="16">
        <v>42624</v>
      </c>
      <c r="F5" s="83" t="s">
        <v>112</v>
      </c>
      <c r="G5" s="40">
        <f t="shared" si="1"/>
        <v>1071.2333333333333</v>
      </c>
      <c r="H5" s="84">
        <f t="shared" si="2"/>
        <v>754</v>
      </c>
      <c r="I5" s="41">
        <v>317.23333333333335</v>
      </c>
      <c r="J5" s="85">
        <v>200</v>
      </c>
      <c r="K5" s="42">
        <v>554</v>
      </c>
      <c r="L5" s="43"/>
    </row>
    <row r="6" spans="1:12" ht="18.75" customHeight="1">
      <c r="A6" s="22">
        <v>3</v>
      </c>
      <c r="B6" s="15" t="s">
        <v>2</v>
      </c>
      <c r="C6" s="15">
        <f t="shared" si="0"/>
        <v>53</v>
      </c>
      <c r="D6" s="16">
        <v>23354</v>
      </c>
      <c r="E6" s="16">
        <v>42077</v>
      </c>
      <c r="F6" s="62" t="s">
        <v>340</v>
      </c>
      <c r="G6" s="12">
        <f t="shared" si="1"/>
        <v>955.0999999999999</v>
      </c>
      <c r="H6" s="64">
        <f t="shared" si="2"/>
        <v>647.5</v>
      </c>
      <c r="I6" s="34">
        <v>307.59999999999997</v>
      </c>
      <c r="J6" s="86"/>
      <c r="K6" s="17">
        <v>647.5</v>
      </c>
      <c r="L6" s="31"/>
    </row>
    <row r="7" spans="1:12" ht="18.75" customHeight="1">
      <c r="A7" s="22">
        <v>4</v>
      </c>
      <c r="B7" s="15" t="s">
        <v>11</v>
      </c>
      <c r="C7" s="15">
        <f t="shared" si="0"/>
        <v>52</v>
      </c>
      <c r="D7" s="16">
        <v>23634</v>
      </c>
      <c r="E7" s="16">
        <v>42624</v>
      </c>
      <c r="F7" s="62" t="s">
        <v>342</v>
      </c>
      <c r="G7" s="12">
        <f t="shared" si="1"/>
        <v>920.7</v>
      </c>
      <c r="H7" s="64">
        <f t="shared" si="2"/>
        <v>674</v>
      </c>
      <c r="I7" s="34">
        <v>246.70000000000002</v>
      </c>
      <c r="J7" s="86">
        <v>200</v>
      </c>
      <c r="K7" s="17">
        <v>474</v>
      </c>
      <c r="L7" s="31"/>
    </row>
    <row r="8" spans="1:12" ht="18.75" customHeight="1">
      <c r="A8" s="22">
        <v>5</v>
      </c>
      <c r="B8" s="15" t="s">
        <v>1</v>
      </c>
      <c r="C8" s="15">
        <f t="shared" si="0"/>
        <v>53</v>
      </c>
      <c r="D8" s="16">
        <v>23228</v>
      </c>
      <c r="E8" s="16">
        <v>42512</v>
      </c>
      <c r="F8" s="62" t="s">
        <v>113</v>
      </c>
      <c r="G8" s="12">
        <f t="shared" si="1"/>
        <v>700</v>
      </c>
      <c r="H8" s="64">
        <f t="shared" si="2"/>
        <v>700</v>
      </c>
      <c r="I8" s="34"/>
      <c r="J8" s="86"/>
      <c r="K8" s="17">
        <v>700</v>
      </c>
      <c r="L8" s="31"/>
    </row>
    <row r="9" spans="1:12" ht="18.75" customHeight="1">
      <c r="A9" s="22">
        <v>6</v>
      </c>
      <c r="B9" s="15" t="s">
        <v>11</v>
      </c>
      <c r="C9" s="15">
        <f t="shared" si="0"/>
        <v>50</v>
      </c>
      <c r="D9" s="16">
        <v>24274</v>
      </c>
      <c r="E9" s="16">
        <v>42321</v>
      </c>
      <c r="F9" s="62" t="s">
        <v>115</v>
      </c>
      <c r="G9" s="12">
        <f t="shared" si="1"/>
        <v>676</v>
      </c>
      <c r="H9" s="64">
        <f t="shared" si="2"/>
        <v>438.5</v>
      </c>
      <c r="I9" s="34">
        <v>237.5</v>
      </c>
      <c r="J9" s="86"/>
      <c r="K9" s="17">
        <v>438.5</v>
      </c>
      <c r="L9" s="31"/>
    </row>
    <row r="10" spans="1:12" ht="18.75" customHeight="1">
      <c r="A10" s="22">
        <v>7</v>
      </c>
      <c r="B10" s="15" t="s">
        <v>6</v>
      </c>
      <c r="C10" s="15">
        <f t="shared" si="0"/>
        <v>52</v>
      </c>
      <c r="D10" s="16">
        <v>23587</v>
      </c>
      <c r="E10" s="16">
        <v>42679</v>
      </c>
      <c r="F10" s="62" t="s">
        <v>453</v>
      </c>
      <c r="G10" s="12">
        <f t="shared" si="1"/>
        <v>647.5</v>
      </c>
      <c r="H10" s="64">
        <f t="shared" si="2"/>
        <v>647.5</v>
      </c>
      <c r="I10" s="34"/>
      <c r="J10" s="86"/>
      <c r="K10" s="17"/>
      <c r="L10" s="31">
        <v>647.5</v>
      </c>
    </row>
    <row r="11" spans="1:12" ht="18.75" customHeight="1">
      <c r="A11" s="22">
        <v>8</v>
      </c>
      <c r="B11" s="15" t="s">
        <v>9</v>
      </c>
      <c r="C11" s="15">
        <f t="shared" si="0"/>
        <v>53</v>
      </c>
      <c r="D11" s="16">
        <v>23041</v>
      </c>
      <c r="E11" s="16">
        <v>42512</v>
      </c>
      <c r="F11" s="62" t="s">
        <v>23</v>
      </c>
      <c r="G11" s="12">
        <f t="shared" si="1"/>
        <v>598.9</v>
      </c>
      <c r="H11" s="64">
        <f t="shared" si="2"/>
        <v>598.9</v>
      </c>
      <c r="I11" s="34"/>
      <c r="J11" s="86"/>
      <c r="K11" s="17">
        <v>598.9</v>
      </c>
      <c r="L11" s="31"/>
    </row>
    <row r="12" spans="1:12" ht="18.75" customHeight="1">
      <c r="A12" s="22">
        <v>9</v>
      </c>
      <c r="B12" s="15" t="s">
        <v>6</v>
      </c>
      <c r="C12" s="15">
        <f t="shared" si="0"/>
        <v>51</v>
      </c>
      <c r="D12" s="16">
        <v>23797</v>
      </c>
      <c r="E12" s="16">
        <v>42679</v>
      </c>
      <c r="F12" s="62" t="s">
        <v>454</v>
      </c>
      <c r="G12" s="12">
        <f t="shared" si="1"/>
        <v>598.9</v>
      </c>
      <c r="H12" s="64">
        <f t="shared" si="2"/>
        <v>598.9</v>
      </c>
      <c r="I12" s="34"/>
      <c r="J12" s="86"/>
      <c r="K12" s="17"/>
      <c r="L12" s="31">
        <v>598.9</v>
      </c>
    </row>
    <row r="13" spans="1:12" ht="18.75" customHeight="1">
      <c r="A13" s="22">
        <v>10</v>
      </c>
      <c r="B13" s="15" t="s">
        <v>6</v>
      </c>
      <c r="C13" s="15">
        <f t="shared" si="0"/>
        <v>54</v>
      </c>
      <c r="D13" s="16">
        <v>22673</v>
      </c>
      <c r="E13" s="16">
        <v>42679</v>
      </c>
      <c r="F13" s="62" t="s">
        <v>455</v>
      </c>
      <c r="G13" s="12">
        <f t="shared" si="1"/>
        <v>554</v>
      </c>
      <c r="H13" s="64">
        <f t="shared" si="2"/>
        <v>554</v>
      </c>
      <c r="I13" s="34"/>
      <c r="J13" s="86"/>
      <c r="K13" s="17"/>
      <c r="L13" s="31">
        <v>554</v>
      </c>
    </row>
    <row r="14" spans="1:12" ht="18.75" customHeight="1">
      <c r="A14" s="22">
        <v>11</v>
      </c>
      <c r="B14" s="15" t="s">
        <v>1</v>
      </c>
      <c r="C14" s="15">
        <f t="shared" si="0"/>
        <v>54</v>
      </c>
      <c r="D14" s="16">
        <v>22852</v>
      </c>
      <c r="E14" s="16">
        <v>42512</v>
      </c>
      <c r="F14" s="62" t="s">
        <v>345</v>
      </c>
      <c r="G14" s="12">
        <f t="shared" si="1"/>
        <v>512.5</v>
      </c>
      <c r="H14" s="64">
        <f t="shared" si="2"/>
        <v>512.5</v>
      </c>
      <c r="I14" s="34"/>
      <c r="J14" s="86"/>
      <c r="K14" s="17">
        <v>512.5</v>
      </c>
      <c r="L14" s="31"/>
    </row>
    <row r="15" spans="1:12" ht="18.75" customHeight="1">
      <c r="A15" s="22">
        <v>12</v>
      </c>
      <c r="B15" s="15" t="s">
        <v>8</v>
      </c>
      <c r="C15" s="15">
        <f t="shared" si="0"/>
        <v>51</v>
      </c>
      <c r="D15" s="16">
        <v>24107</v>
      </c>
      <c r="E15" s="16">
        <v>42077</v>
      </c>
      <c r="F15" s="62" t="s">
        <v>341</v>
      </c>
      <c r="G15" s="12">
        <f t="shared" si="1"/>
        <v>304.73333333333335</v>
      </c>
      <c r="H15" s="64">
        <f t="shared" si="2"/>
        <v>0</v>
      </c>
      <c r="I15" s="34">
        <v>304.73333333333335</v>
      </c>
      <c r="J15" s="86"/>
      <c r="K15" s="17"/>
      <c r="L15" s="31"/>
    </row>
    <row r="16" spans="1:12" ht="18.75" customHeight="1">
      <c r="A16" s="48">
        <v>13</v>
      </c>
      <c r="B16" s="15" t="s">
        <v>5</v>
      </c>
      <c r="C16" s="15">
        <f t="shared" si="0"/>
        <v>50</v>
      </c>
      <c r="D16" s="16">
        <v>24326</v>
      </c>
      <c r="E16" s="16">
        <v>42624</v>
      </c>
      <c r="F16" s="62" t="s">
        <v>386</v>
      </c>
      <c r="G16" s="12">
        <f t="shared" si="1"/>
        <v>287.3</v>
      </c>
      <c r="H16" s="64">
        <f t="shared" si="2"/>
        <v>287.3</v>
      </c>
      <c r="I16" s="34"/>
      <c r="J16" s="86">
        <v>287.3</v>
      </c>
      <c r="K16" s="17"/>
      <c r="L16" s="31"/>
    </row>
    <row r="17" spans="1:12" ht="18.75" customHeight="1">
      <c r="A17" s="48">
        <v>14</v>
      </c>
      <c r="B17" s="15" t="s">
        <v>9</v>
      </c>
      <c r="C17" s="15">
        <f t="shared" si="0"/>
        <v>52</v>
      </c>
      <c r="D17" s="16">
        <v>23527</v>
      </c>
      <c r="E17" s="16">
        <v>42077</v>
      </c>
      <c r="F17" s="62" t="s">
        <v>343</v>
      </c>
      <c r="G17" s="12">
        <f t="shared" si="1"/>
        <v>235.6</v>
      </c>
      <c r="H17" s="64">
        <f t="shared" si="2"/>
        <v>0</v>
      </c>
      <c r="I17" s="34">
        <v>235.6</v>
      </c>
      <c r="J17" s="86"/>
      <c r="K17" s="17"/>
      <c r="L17" s="31"/>
    </row>
    <row r="18" spans="1:12" ht="18.75" customHeight="1">
      <c r="A18" s="48">
        <v>15</v>
      </c>
      <c r="B18" s="15" t="s">
        <v>14</v>
      </c>
      <c r="C18" s="15">
        <f t="shared" si="0"/>
        <v>54</v>
      </c>
      <c r="D18" s="16">
        <v>22995</v>
      </c>
      <c r="E18" s="16">
        <v>42077</v>
      </c>
      <c r="F18" s="62" t="s">
        <v>344</v>
      </c>
      <c r="G18" s="12">
        <f t="shared" si="1"/>
        <v>180.16666666666666</v>
      </c>
      <c r="H18" s="64">
        <f t="shared" si="2"/>
        <v>0</v>
      </c>
      <c r="I18" s="34">
        <v>180.16666666666666</v>
      </c>
      <c r="J18" s="86"/>
      <c r="K18" s="17"/>
      <c r="L18" s="31"/>
    </row>
    <row r="19" spans="1:12" ht="18.75" customHeight="1">
      <c r="A19" s="22">
        <v>16</v>
      </c>
      <c r="B19" s="15" t="s">
        <v>5</v>
      </c>
      <c r="C19" s="15">
        <f t="shared" si="0"/>
        <v>54</v>
      </c>
      <c r="D19" s="16">
        <v>22943</v>
      </c>
      <c r="E19" s="16">
        <v>42263</v>
      </c>
      <c r="F19" s="62" t="s">
        <v>368</v>
      </c>
      <c r="G19" s="12">
        <f t="shared" si="1"/>
        <v>165.26666666666668</v>
      </c>
      <c r="H19" s="64">
        <f t="shared" si="2"/>
        <v>0</v>
      </c>
      <c r="I19" s="34">
        <f>495.8/3</f>
        <v>165.26666666666668</v>
      </c>
      <c r="J19" s="86"/>
      <c r="K19" s="17"/>
      <c r="L19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9.5" customHeight="1">
      <c r="A4" s="22">
        <v>1</v>
      </c>
      <c r="B4" s="15" t="s">
        <v>1</v>
      </c>
      <c r="C4" s="15">
        <v>52</v>
      </c>
      <c r="D4" s="16">
        <v>23799</v>
      </c>
      <c r="E4" s="16">
        <v>42512</v>
      </c>
      <c r="F4" s="29" t="s">
        <v>349</v>
      </c>
      <c r="G4" s="12">
        <f>(H4+I4)</f>
        <v>700</v>
      </c>
      <c r="H4" s="24">
        <f>SUM(J4:L4)</f>
        <v>700</v>
      </c>
      <c r="I4" s="32"/>
      <c r="J4" s="26"/>
      <c r="K4" s="17">
        <v>700</v>
      </c>
      <c r="L4" s="31"/>
    </row>
    <row r="5" spans="1:12" ht="19.5" customHeight="1">
      <c r="A5" s="22">
        <v>2</v>
      </c>
      <c r="B5" s="15" t="s">
        <v>19</v>
      </c>
      <c r="C5" s="15">
        <f>YEAR($D$3)-YEAR(D5)</f>
        <v>51</v>
      </c>
      <c r="D5" s="16">
        <v>23951</v>
      </c>
      <c r="E5" s="16">
        <v>42321</v>
      </c>
      <c r="F5" s="29" t="s">
        <v>116</v>
      </c>
      <c r="G5" s="12">
        <f>(H5+I5)</f>
        <v>300</v>
      </c>
      <c r="H5" s="24">
        <f>SUM(J5:L5)</f>
        <v>0</v>
      </c>
      <c r="I5" s="32">
        <v>300</v>
      </c>
      <c r="J5" s="26"/>
      <c r="K5" s="17"/>
      <c r="L5" s="31"/>
    </row>
    <row r="6" spans="1:12" ht="19.5" customHeight="1">
      <c r="A6" s="22">
        <v>3</v>
      </c>
      <c r="B6" s="15" t="s">
        <v>12</v>
      </c>
      <c r="C6" s="15">
        <f>YEAR($D$3)-YEAR(D6)</f>
        <v>53</v>
      </c>
      <c r="D6" s="16">
        <v>23035</v>
      </c>
      <c r="E6" s="16">
        <v>42077</v>
      </c>
      <c r="F6" s="29" t="s">
        <v>347</v>
      </c>
      <c r="G6" s="12">
        <f>(H6+I6)</f>
        <v>215.83333333333334</v>
      </c>
      <c r="H6" s="24">
        <f>SUM(J6:L6)</f>
        <v>0</v>
      </c>
      <c r="I6" s="32">
        <v>215.83333333333334</v>
      </c>
      <c r="J6" s="26"/>
      <c r="K6" s="17"/>
      <c r="L6" s="31"/>
    </row>
    <row r="7" spans="1:12" ht="19.5" customHeight="1">
      <c r="A7" s="22">
        <v>4</v>
      </c>
      <c r="B7" s="15" t="s">
        <v>2</v>
      </c>
      <c r="C7" s="15">
        <f>YEAR($D$3)-YEAR(D7)</f>
        <v>52</v>
      </c>
      <c r="D7" s="16">
        <v>23572</v>
      </c>
      <c r="E7" s="16">
        <v>41878</v>
      </c>
      <c r="F7" s="29" t="s">
        <v>117</v>
      </c>
      <c r="G7" s="12">
        <f>(H7+I7)</f>
        <v>159.06666666666666</v>
      </c>
      <c r="H7" s="24">
        <f>SUM(J7:L7)</f>
        <v>0</v>
      </c>
      <c r="I7" s="32">
        <v>159.06666666666666</v>
      </c>
      <c r="J7" s="26"/>
      <c r="K7" s="17"/>
      <c r="L7" s="31"/>
    </row>
    <row r="8" spans="1:12" ht="19.5" customHeight="1">
      <c r="A8" s="22">
        <v>5</v>
      </c>
      <c r="B8" s="15" t="s">
        <v>10</v>
      </c>
      <c r="C8" s="15">
        <f>YEAR($D$3)-YEAR(D8)</f>
        <v>51</v>
      </c>
      <c r="D8" s="16">
        <v>23916</v>
      </c>
      <c r="E8" s="16">
        <v>41878</v>
      </c>
      <c r="F8" s="29" t="s">
        <v>348</v>
      </c>
      <c r="G8" s="12">
        <f>(H8+I8)</f>
        <v>27.96666666666667</v>
      </c>
      <c r="H8" s="24">
        <f>SUM(J8:L8)</f>
        <v>0</v>
      </c>
      <c r="I8" s="32">
        <v>27.96666666666667</v>
      </c>
      <c r="J8" s="26"/>
      <c r="K8" s="17"/>
      <c r="L8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9.5" customHeight="1">
      <c r="A4" s="22">
        <v>1</v>
      </c>
      <c r="B4" s="15" t="s">
        <v>6</v>
      </c>
      <c r="C4" s="15">
        <f aca="true" t="shared" si="0" ref="C4:C12">YEAR($D$3)-YEAR(D4)</f>
        <v>56</v>
      </c>
      <c r="D4" s="87">
        <v>22247</v>
      </c>
      <c r="E4" s="16">
        <v>42679</v>
      </c>
      <c r="F4" s="29" t="s">
        <v>120</v>
      </c>
      <c r="G4" s="12">
        <f aca="true" t="shared" si="1" ref="G4:G12">(H4+I4)</f>
        <v>1347.5</v>
      </c>
      <c r="H4" s="24">
        <f aca="true" t="shared" si="2" ref="H4:H12">SUM(J4:L4)</f>
        <v>1347.5</v>
      </c>
      <c r="I4" s="32"/>
      <c r="J4" s="26"/>
      <c r="K4" s="17">
        <v>647.5</v>
      </c>
      <c r="L4" s="31">
        <v>700</v>
      </c>
    </row>
    <row r="5" spans="1:12" ht="19.5" customHeight="1">
      <c r="A5" s="22">
        <v>2</v>
      </c>
      <c r="B5" s="15" t="s">
        <v>1</v>
      </c>
      <c r="C5" s="15">
        <f t="shared" si="0"/>
        <v>56</v>
      </c>
      <c r="D5" s="16">
        <v>22224</v>
      </c>
      <c r="E5" s="16">
        <v>42624</v>
      </c>
      <c r="F5" s="29" t="s">
        <v>118</v>
      </c>
      <c r="G5" s="12">
        <f t="shared" si="1"/>
        <v>1236</v>
      </c>
      <c r="H5" s="24">
        <f t="shared" si="2"/>
        <v>1236</v>
      </c>
      <c r="I5" s="32"/>
      <c r="J5" s="26">
        <v>536</v>
      </c>
      <c r="K5" s="17">
        <v>700</v>
      </c>
      <c r="L5" s="31"/>
    </row>
    <row r="6" spans="1:12" ht="19.5" customHeight="1">
      <c r="A6" s="22">
        <v>3</v>
      </c>
      <c r="B6" s="15" t="s">
        <v>6</v>
      </c>
      <c r="C6" s="15">
        <f t="shared" si="0"/>
        <v>57</v>
      </c>
      <c r="D6" s="61">
        <v>21660</v>
      </c>
      <c r="E6" s="16">
        <v>42679</v>
      </c>
      <c r="F6" s="29" t="s">
        <v>119</v>
      </c>
      <c r="G6" s="12">
        <f t="shared" si="1"/>
        <v>1072.9</v>
      </c>
      <c r="H6" s="24">
        <f t="shared" si="2"/>
        <v>1072.9</v>
      </c>
      <c r="I6" s="32"/>
      <c r="J6" s="26"/>
      <c r="K6" s="17">
        <v>474</v>
      </c>
      <c r="L6" s="31">
        <v>598.9</v>
      </c>
    </row>
    <row r="7" spans="1:12" ht="19.5" customHeight="1">
      <c r="A7" s="22">
        <v>4</v>
      </c>
      <c r="B7" s="15" t="s">
        <v>9</v>
      </c>
      <c r="C7" s="15">
        <f t="shared" si="0"/>
        <v>58</v>
      </c>
      <c r="D7" s="16">
        <v>21440</v>
      </c>
      <c r="E7" s="16">
        <v>42077</v>
      </c>
      <c r="F7" s="29" t="s">
        <v>352</v>
      </c>
      <c r="G7" s="12">
        <f t="shared" si="1"/>
        <v>728.3333333333334</v>
      </c>
      <c r="H7" s="24">
        <f t="shared" si="2"/>
        <v>512.5</v>
      </c>
      <c r="I7" s="32">
        <v>215.83333333333334</v>
      </c>
      <c r="J7" s="26"/>
      <c r="K7" s="17">
        <v>512.5</v>
      </c>
      <c r="L7" s="31"/>
    </row>
    <row r="8" spans="1:12" ht="19.5" customHeight="1">
      <c r="A8" s="22">
        <v>5</v>
      </c>
      <c r="B8" s="15" t="s">
        <v>6</v>
      </c>
      <c r="C8" s="15">
        <f t="shared" si="0"/>
        <v>57</v>
      </c>
      <c r="D8" s="16">
        <v>21731</v>
      </c>
      <c r="E8" s="16">
        <v>42679</v>
      </c>
      <c r="F8" s="29" t="s">
        <v>456</v>
      </c>
      <c r="G8" s="12">
        <f t="shared" si="1"/>
        <v>647.5</v>
      </c>
      <c r="H8" s="24">
        <f t="shared" si="2"/>
        <v>647.5</v>
      </c>
      <c r="I8" s="32"/>
      <c r="J8" s="26"/>
      <c r="K8" s="17"/>
      <c r="L8" s="31">
        <v>647.5</v>
      </c>
    </row>
    <row r="9" spans="1:12" ht="19.5" customHeight="1">
      <c r="A9" s="22">
        <v>6</v>
      </c>
      <c r="B9" s="15" t="s">
        <v>9</v>
      </c>
      <c r="C9" s="15">
        <f t="shared" si="0"/>
        <v>59</v>
      </c>
      <c r="D9" s="16">
        <v>20863</v>
      </c>
      <c r="E9" s="16">
        <v>42077</v>
      </c>
      <c r="F9" s="29" t="s">
        <v>353</v>
      </c>
      <c r="G9" s="12">
        <f t="shared" si="1"/>
        <v>638.1333333333333</v>
      </c>
      <c r="H9" s="24">
        <f t="shared" si="2"/>
        <v>438.5</v>
      </c>
      <c r="I9" s="32">
        <v>199.63333333333333</v>
      </c>
      <c r="J9" s="26"/>
      <c r="K9" s="17">
        <v>438.5</v>
      </c>
      <c r="L9" s="31"/>
    </row>
    <row r="10" spans="1:12" ht="19.5" customHeight="1">
      <c r="A10" s="22">
        <v>7</v>
      </c>
      <c r="B10" s="15" t="s">
        <v>3</v>
      </c>
      <c r="C10" s="15">
        <f t="shared" si="0"/>
        <v>56</v>
      </c>
      <c r="D10" s="16">
        <v>22063</v>
      </c>
      <c r="E10" s="16">
        <v>41878</v>
      </c>
      <c r="F10" s="29" t="s">
        <v>13</v>
      </c>
      <c r="G10" s="12">
        <f t="shared" si="1"/>
        <v>630.9666666666667</v>
      </c>
      <c r="H10" s="24">
        <f t="shared" si="2"/>
        <v>598.9</v>
      </c>
      <c r="I10" s="32">
        <v>32.06666666666667</v>
      </c>
      <c r="J10" s="26"/>
      <c r="K10" s="17">
        <v>598.9</v>
      </c>
      <c r="L10" s="31"/>
    </row>
    <row r="11" spans="1:12" ht="19.5" customHeight="1">
      <c r="A11" s="22">
        <v>8</v>
      </c>
      <c r="B11" s="15" t="s">
        <v>1</v>
      </c>
      <c r="C11" s="15">
        <f t="shared" si="0"/>
        <v>55</v>
      </c>
      <c r="D11" s="16">
        <v>22525</v>
      </c>
      <c r="E11" s="16">
        <v>42512</v>
      </c>
      <c r="F11" s="29" t="s">
        <v>111</v>
      </c>
      <c r="G11" s="12">
        <f t="shared" si="1"/>
        <v>554</v>
      </c>
      <c r="H11" s="24">
        <f t="shared" si="2"/>
        <v>554</v>
      </c>
      <c r="I11" s="32"/>
      <c r="J11" s="26"/>
      <c r="K11" s="17">
        <v>554</v>
      </c>
      <c r="L11" s="31"/>
    </row>
    <row r="12" spans="1:12" ht="15">
      <c r="A12" s="22">
        <v>9</v>
      </c>
      <c r="B12" s="15" t="s">
        <v>9</v>
      </c>
      <c r="C12" s="15">
        <f t="shared" si="0"/>
        <v>59</v>
      </c>
      <c r="D12" s="16">
        <v>21149</v>
      </c>
      <c r="E12" s="16">
        <v>42077</v>
      </c>
      <c r="F12" s="29" t="s">
        <v>351</v>
      </c>
      <c r="G12" s="12">
        <f t="shared" si="1"/>
        <v>233.33333333333334</v>
      </c>
      <c r="H12" s="24">
        <f t="shared" si="2"/>
        <v>0</v>
      </c>
      <c r="I12" s="32">
        <v>233.33333333333334</v>
      </c>
      <c r="J12" s="26"/>
      <c r="K12" s="17"/>
      <c r="L12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9.5" customHeight="1">
      <c r="A4" s="22">
        <v>1</v>
      </c>
      <c r="B4" s="15" t="s">
        <v>4</v>
      </c>
      <c r="C4" s="15">
        <f>YEAR($D$3)-YEAR(D4)</f>
        <v>58</v>
      </c>
      <c r="D4" s="16">
        <v>21451</v>
      </c>
      <c r="E4" s="16">
        <v>42512</v>
      </c>
      <c r="F4" s="29" t="s">
        <v>357</v>
      </c>
      <c r="G4" s="12">
        <f>(H4+I4)</f>
        <v>700</v>
      </c>
      <c r="H4" s="24">
        <f>SUM(J4:L4)</f>
        <v>700</v>
      </c>
      <c r="I4" s="32"/>
      <c r="J4" s="26"/>
      <c r="K4" s="17">
        <v>700</v>
      </c>
      <c r="L4" s="31"/>
    </row>
    <row r="5" spans="1:12" ht="19.5" customHeight="1">
      <c r="A5" s="22">
        <v>2</v>
      </c>
      <c r="B5" s="15"/>
      <c r="C5" s="15"/>
      <c r="D5" s="16"/>
      <c r="E5" s="16"/>
      <c r="F5" s="29"/>
      <c r="G5" s="12">
        <f>(H5+I5)</f>
        <v>0</v>
      </c>
      <c r="H5" s="24">
        <f>SUM(J5:L5)</f>
        <v>0</v>
      </c>
      <c r="I5" s="32"/>
      <c r="J5" s="26"/>
      <c r="K5" s="17"/>
      <c r="L5" s="31"/>
    </row>
    <row r="6" spans="1:12" ht="19.5" customHeight="1">
      <c r="A6" s="22">
        <v>3</v>
      </c>
      <c r="B6" s="15"/>
      <c r="C6" s="15"/>
      <c r="D6" s="16"/>
      <c r="E6" s="16"/>
      <c r="F6" s="29"/>
      <c r="G6" s="12">
        <f>(H6+I6)</f>
        <v>0</v>
      </c>
      <c r="H6" s="24">
        <f>SUM(J6:L6)</f>
        <v>0</v>
      </c>
      <c r="I6" s="32"/>
      <c r="J6" s="26"/>
      <c r="K6" s="17"/>
      <c r="L6" s="31"/>
    </row>
    <row r="7" spans="1:12" ht="19.5" customHeight="1">
      <c r="A7" s="22">
        <v>4</v>
      </c>
      <c r="B7" s="15"/>
      <c r="C7" s="15"/>
      <c r="D7" s="16"/>
      <c r="E7" s="16"/>
      <c r="F7" s="29"/>
      <c r="G7" s="12">
        <f>(H7+I7)</f>
        <v>0</v>
      </c>
      <c r="H7" s="24">
        <f>SUM(J7:L7)</f>
        <v>0</v>
      </c>
      <c r="I7" s="32"/>
      <c r="J7" s="26"/>
      <c r="K7" s="17"/>
      <c r="L7" s="31"/>
    </row>
    <row r="8" spans="1:12" ht="19.5" customHeight="1">
      <c r="A8" s="22">
        <v>5</v>
      </c>
      <c r="B8" s="15"/>
      <c r="C8" s="15"/>
      <c r="D8" s="16"/>
      <c r="E8" s="16"/>
      <c r="F8" s="29"/>
      <c r="G8" s="12">
        <f>(H8+I8)</f>
        <v>0</v>
      </c>
      <c r="H8" s="24">
        <f>SUM(J8:L8)</f>
        <v>0</v>
      </c>
      <c r="I8" s="32"/>
      <c r="J8" s="26"/>
      <c r="K8" s="17"/>
      <c r="L8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9.5" customHeight="1">
      <c r="A4" s="22">
        <v>1</v>
      </c>
      <c r="B4" s="15" t="s">
        <v>20</v>
      </c>
      <c r="C4" s="15">
        <f>YEAR($D$3)-YEAR(D4)</f>
        <v>63</v>
      </c>
      <c r="D4" s="16">
        <v>19552</v>
      </c>
      <c r="E4" s="16">
        <v>42679</v>
      </c>
      <c r="F4" s="29" t="s">
        <v>359</v>
      </c>
      <c r="G4" s="12">
        <f>(H4+I4)</f>
        <v>1941.6333333333334</v>
      </c>
      <c r="H4" s="24">
        <f>SUM(J4:L4)</f>
        <v>1683.2</v>
      </c>
      <c r="I4" s="32">
        <v>258.43333333333334</v>
      </c>
      <c r="J4" s="26">
        <v>335.7</v>
      </c>
      <c r="K4" s="17">
        <v>647.5</v>
      </c>
      <c r="L4" s="31">
        <v>700</v>
      </c>
    </row>
    <row r="5" spans="1:12" ht="19.5" customHeight="1">
      <c r="A5" s="22">
        <v>2</v>
      </c>
      <c r="B5" s="15" t="s">
        <v>8</v>
      </c>
      <c r="C5" s="15">
        <f>YEAR($D$3)-YEAR(D5)</f>
        <v>62</v>
      </c>
      <c r="D5" s="16">
        <v>19976</v>
      </c>
      <c r="E5" s="16">
        <v>42077</v>
      </c>
      <c r="F5" s="29" t="s">
        <v>360</v>
      </c>
      <c r="G5" s="12">
        <f>(H5+I5)</f>
        <v>933.3333333333334</v>
      </c>
      <c r="H5" s="24">
        <f>SUM(J5:L5)</f>
        <v>700</v>
      </c>
      <c r="I5" s="32">
        <v>233.33333333333334</v>
      </c>
      <c r="J5" s="26"/>
      <c r="K5" s="17">
        <v>700</v>
      </c>
      <c r="L5" s="31"/>
    </row>
    <row r="6" spans="1:12" ht="19.5" customHeight="1">
      <c r="A6" s="22">
        <v>3</v>
      </c>
      <c r="B6" s="15" t="s">
        <v>3</v>
      </c>
      <c r="C6" s="15">
        <f>YEAR($D$3)-YEAR(D6)</f>
        <v>61</v>
      </c>
      <c r="D6" s="16">
        <v>20322</v>
      </c>
      <c r="E6" s="16">
        <v>42624</v>
      </c>
      <c r="F6" s="29" t="s">
        <v>121</v>
      </c>
      <c r="G6" s="12">
        <f>(H6+I6)</f>
        <v>533.2666666666667</v>
      </c>
      <c r="H6" s="24">
        <f>SUM(J6:L6)</f>
        <v>424.2</v>
      </c>
      <c r="I6" s="32">
        <v>109.06666666666666</v>
      </c>
      <c r="J6" s="26">
        <v>424.2</v>
      </c>
      <c r="K6" s="17"/>
      <c r="L6" s="31"/>
    </row>
    <row r="7" spans="1:12" ht="19.5" customHeight="1">
      <c r="A7" s="22">
        <v>4</v>
      </c>
      <c r="B7" s="15" t="s">
        <v>20</v>
      </c>
      <c r="C7" s="15">
        <f>YEAR($D$3)-YEAR(D7)</f>
        <v>61</v>
      </c>
      <c r="D7" s="16">
        <v>20414</v>
      </c>
      <c r="E7" s="16">
        <v>42321</v>
      </c>
      <c r="F7" s="29" t="s">
        <v>122</v>
      </c>
      <c r="G7" s="12">
        <f>(H7+I7)</f>
        <v>282.5</v>
      </c>
      <c r="H7" s="24">
        <f>SUM(J7:L7)</f>
        <v>0</v>
      </c>
      <c r="I7" s="32">
        <v>282.5</v>
      </c>
      <c r="J7" s="26"/>
      <c r="K7" s="17"/>
      <c r="L7" s="31"/>
    </row>
    <row r="8" spans="1:12" ht="15">
      <c r="A8" s="22">
        <v>5</v>
      </c>
      <c r="B8" s="15" t="s">
        <v>9</v>
      </c>
      <c r="C8" s="15">
        <f>YEAR($D$3)-YEAR(D8)</f>
        <v>60</v>
      </c>
      <c r="D8" s="16">
        <v>20459</v>
      </c>
      <c r="E8" s="16">
        <v>42624</v>
      </c>
      <c r="F8" s="29" t="s">
        <v>400</v>
      </c>
      <c r="G8" s="12">
        <f>(H8+I8)</f>
        <v>0</v>
      </c>
      <c r="H8" s="24">
        <f>SUM(J8:L8)</f>
        <v>0</v>
      </c>
      <c r="I8" s="32"/>
      <c r="J8" s="26"/>
      <c r="K8" s="17"/>
      <c r="L8" s="31"/>
    </row>
    <row r="10" spans="2:6" ht="15">
      <c r="B10" s="57"/>
      <c r="D10" s="56"/>
      <c r="E10" s="56"/>
      <c r="F10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9.5" customHeight="1">
      <c r="A4" s="22">
        <v>1</v>
      </c>
      <c r="B4" s="15" t="s">
        <v>7</v>
      </c>
      <c r="C4" s="15">
        <f>YEAR($D$3)-YEAR(D4)</f>
        <v>60</v>
      </c>
      <c r="D4" s="16">
        <v>20493</v>
      </c>
      <c r="E4" s="16">
        <v>42512</v>
      </c>
      <c r="F4" s="29" t="s">
        <v>355</v>
      </c>
      <c r="G4" s="12">
        <f>(H4+I4)</f>
        <v>880.83</v>
      </c>
      <c r="H4" s="24">
        <f>SUM(J4:L4)</f>
        <v>647.5</v>
      </c>
      <c r="I4" s="32">
        <v>233.33</v>
      </c>
      <c r="J4" s="26"/>
      <c r="K4" s="17">
        <v>647.5</v>
      </c>
      <c r="L4" s="31"/>
    </row>
    <row r="5" spans="1:12" ht="19.5" customHeight="1">
      <c r="A5" s="22">
        <v>2</v>
      </c>
      <c r="B5" s="15" t="s">
        <v>2</v>
      </c>
      <c r="C5" s="15">
        <f>YEAR($D$3)-YEAR(D5)</f>
        <v>62</v>
      </c>
      <c r="D5" s="16">
        <v>20053</v>
      </c>
      <c r="E5" s="16">
        <v>42512</v>
      </c>
      <c r="F5" s="29" t="s">
        <v>361</v>
      </c>
      <c r="G5" s="12">
        <f>(H5+I5)</f>
        <v>700</v>
      </c>
      <c r="H5" s="24">
        <f>SUM(J5:L5)</f>
        <v>700</v>
      </c>
      <c r="I5" s="32"/>
      <c r="J5" s="26"/>
      <c r="K5" s="17">
        <v>700</v>
      </c>
      <c r="L5" s="31"/>
    </row>
    <row r="6" spans="1:12" ht="15">
      <c r="A6" s="22">
        <v>3</v>
      </c>
      <c r="B6" s="15" t="s">
        <v>6</v>
      </c>
      <c r="C6" s="15">
        <f>YEAR($D$3)-YEAR(D6)</f>
        <v>62</v>
      </c>
      <c r="D6" s="16">
        <v>19938</v>
      </c>
      <c r="E6" s="16">
        <v>42679</v>
      </c>
      <c r="F6" s="29" t="s">
        <v>457</v>
      </c>
      <c r="G6" s="12">
        <f>(H6+I6)</f>
        <v>700</v>
      </c>
      <c r="H6" s="24">
        <f>SUM(J6:L6)</f>
        <v>700</v>
      </c>
      <c r="I6" s="32"/>
      <c r="J6" s="26"/>
      <c r="K6" s="17"/>
      <c r="L6" s="31">
        <v>700</v>
      </c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362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9.5" customHeight="1">
      <c r="A4" s="22">
        <v>1</v>
      </c>
      <c r="B4" s="15" t="s">
        <v>9</v>
      </c>
      <c r="C4" s="15">
        <f>YEAR($D$3)-YEAR(D4)</f>
        <v>66</v>
      </c>
      <c r="D4" s="16">
        <v>18484</v>
      </c>
      <c r="E4" s="16">
        <v>42512</v>
      </c>
      <c r="F4" s="29" t="s">
        <v>365</v>
      </c>
      <c r="G4" s="12">
        <f>(H4+I4)</f>
        <v>700</v>
      </c>
      <c r="H4" s="24">
        <f>SUM(J4:L4)</f>
        <v>700</v>
      </c>
      <c r="I4" s="32"/>
      <c r="J4" s="26"/>
      <c r="K4" s="17">
        <v>700</v>
      </c>
      <c r="L4" s="31"/>
    </row>
    <row r="5" spans="1:12" ht="19.5" customHeight="1">
      <c r="A5" s="22">
        <v>2</v>
      </c>
      <c r="B5" s="15" t="s">
        <v>3</v>
      </c>
      <c r="C5" s="15">
        <f>YEAR($D$3)-YEAR(D5)</f>
        <v>67</v>
      </c>
      <c r="D5" s="16">
        <v>18177</v>
      </c>
      <c r="E5" s="16">
        <v>42321</v>
      </c>
      <c r="F5" s="29" t="s">
        <v>363</v>
      </c>
      <c r="G5" s="12">
        <f>(H5+I5)</f>
        <v>426.4666666666667</v>
      </c>
      <c r="H5" s="24">
        <f>SUM(J5:L5)</f>
        <v>0</v>
      </c>
      <c r="I5" s="32">
        <v>426.4666666666667</v>
      </c>
      <c r="J5" s="26"/>
      <c r="K5" s="17"/>
      <c r="L5" s="31"/>
    </row>
    <row r="6" spans="1:12" ht="19.5" customHeight="1">
      <c r="A6" s="22">
        <v>3</v>
      </c>
      <c r="B6" s="15" t="s">
        <v>2</v>
      </c>
      <c r="C6" s="15">
        <f>YEAR($D$3)-YEAR(D6)</f>
        <v>68</v>
      </c>
      <c r="D6" s="16">
        <v>17894</v>
      </c>
      <c r="E6" s="16">
        <v>42077</v>
      </c>
      <c r="F6" s="29" t="s">
        <v>364</v>
      </c>
      <c r="G6" s="12">
        <f>(H6+I6)</f>
        <v>268.5</v>
      </c>
      <c r="H6" s="24">
        <f>SUM(J6:L6)</f>
        <v>0</v>
      </c>
      <c r="I6" s="32">
        <v>268.5</v>
      </c>
      <c r="J6" s="26"/>
      <c r="K6" s="17"/>
      <c r="L6" s="31"/>
    </row>
  </sheetData>
  <sheetProtection/>
  <mergeCells count="9">
    <mergeCell ref="L2:L3"/>
    <mergeCell ref="A1:L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2" width="14.8515625" style="7" customWidth="1"/>
    <col min="13" max="16384" width="9.140625" style="1" customWidth="1"/>
  </cols>
  <sheetData>
    <row r="1" spans="1:12" ht="32.25" customHeight="1" thickBot="1">
      <c r="A1" s="92" t="s">
        <v>145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.75" thickBot="1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s="14" customFormat="1" ht="18.75" customHeight="1">
      <c r="A4" s="18">
        <v>1</v>
      </c>
      <c r="B4" s="19" t="s">
        <v>11</v>
      </c>
      <c r="C4" s="19">
        <f aca="true" t="shared" si="0" ref="C4:C10">YEAR($D$3)-YEAR(D4)</f>
        <v>21</v>
      </c>
      <c r="D4" s="20">
        <v>34837</v>
      </c>
      <c r="E4" s="20">
        <v>42512</v>
      </c>
      <c r="F4" s="28" t="s">
        <v>146</v>
      </c>
      <c r="G4" s="11">
        <f aca="true" t="shared" si="1" ref="G4:G10">(H4+I4)</f>
        <v>886.5999999999999</v>
      </c>
      <c r="H4" s="23">
        <f aca="true" t="shared" si="2" ref="H4:H10">SUM(J4:L4)</f>
        <v>554</v>
      </c>
      <c r="I4" s="33">
        <v>332.59999999999997</v>
      </c>
      <c r="J4" s="25"/>
      <c r="K4" s="21">
        <v>554</v>
      </c>
      <c r="L4" s="30"/>
    </row>
    <row r="5" spans="1:12" ht="18.75" customHeight="1">
      <c r="A5" s="22">
        <v>2</v>
      </c>
      <c r="B5" s="15" t="s">
        <v>4</v>
      </c>
      <c r="C5" s="15">
        <f t="shared" si="0"/>
        <v>21</v>
      </c>
      <c r="D5" s="16">
        <v>34729</v>
      </c>
      <c r="E5" s="16">
        <v>42512</v>
      </c>
      <c r="F5" s="29" t="s">
        <v>147</v>
      </c>
      <c r="G5" s="12">
        <f t="shared" si="1"/>
        <v>728.3333333333334</v>
      </c>
      <c r="H5" s="24">
        <f t="shared" si="2"/>
        <v>512.5</v>
      </c>
      <c r="I5" s="32">
        <v>215.83333333333334</v>
      </c>
      <c r="J5" s="26"/>
      <c r="K5" s="17">
        <v>512.5</v>
      </c>
      <c r="L5" s="31"/>
    </row>
    <row r="6" spans="1:12" ht="18.75" customHeight="1">
      <c r="A6" s="22">
        <v>3</v>
      </c>
      <c r="B6" s="15" t="s">
        <v>8</v>
      </c>
      <c r="C6" s="15">
        <f t="shared" si="0"/>
        <v>20</v>
      </c>
      <c r="D6" s="16">
        <v>35220</v>
      </c>
      <c r="E6" s="16">
        <v>42512</v>
      </c>
      <c r="F6" s="29" t="s">
        <v>148</v>
      </c>
      <c r="G6" s="12">
        <f t="shared" si="1"/>
        <v>700</v>
      </c>
      <c r="H6" s="24">
        <f t="shared" si="2"/>
        <v>700</v>
      </c>
      <c r="I6" s="27"/>
      <c r="J6" s="26"/>
      <c r="K6" s="17">
        <v>700</v>
      </c>
      <c r="L6" s="31"/>
    </row>
    <row r="7" spans="1:12" ht="18.75" customHeight="1">
      <c r="A7" s="22">
        <v>4</v>
      </c>
      <c r="B7" s="15" t="s">
        <v>5</v>
      </c>
      <c r="C7" s="15">
        <f t="shared" si="0"/>
        <v>22</v>
      </c>
      <c r="D7" s="16">
        <v>34466</v>
      </c>
      <c r="E7" s="16">
        <v>42512</v>
      </c>
      <c r="F7" s="29" t="s">
        <v>149</v>
      </c>
      <c r="G7" s="12">
        <f t="shared" si="1"/>
        <v>647.5</v>
      </c>
      <c r="H7" s="24">
        <f t="shared" si="2"/>
        <v>647.5</v>
      </c>
      <c r="I7" s="27"/>
      <c r="J7" s="26"/>
      <c r="K7" s="17">
        <v>647.5</v>
      </c>
      <c r="L7" s="31"/>
    </row>
    <row r="8" spans="1:12" ht="18.75" customHeight="1">
      <c r="A8" s="22">
        <v>5</v>
      </c>
      <c r="B8" s="15" t="s">
        <v>5</v>
      </c>
      <c r="C8" s="15">
        <f t="shared" si="0"/>
        <v>20</v>
      </c>
      <c r="D8" s="16">
        <v>35154</v>
      </c>
      <c r="E8" s="16">
        <v>42512</v>
      </c>
      <c r="F8" s="29" t="s">
        <v>150</v>
      </c>
      <c r="G8" s="12">
        <f t="shared" si="1"/>
        <v>598.9</v>
      </c>
      <c r="H8" s="24">
        <f t="shared" si="2"/>
        <v>598.9</v>
      </c>
      <c r="I8" s="32"/>
      <c r="J8" s="26"/>
      <c r="K8" s="17">
        <v>598.9</v>
      </c>
      <c r="L8" s="31"/>
    </row>
    <row r="9" spans="1:12" ht="18.75" customHeight="1">
      <c r="A9" s="22">
        <v>6</v>
      </c>
      <c r="B9" s="15" t="s">
        <v>7</v>
      </c>
      <c r="C9" s="15">
        <f t="shared" si="0"/>
        <v>20</v>
      </c>
      <c r="D9" s="16">
        <v>35387</v>
      </c>
      <c r="E9" s="16">
        <v>42512</v>
      </c>
      <c r="F9" s="29" t="s">
        <v>47</v>
      </c>
      <c r="G9" s="12">
        <f t="shared" si="1"/>
        <v>474</v>
      </c>
      <c r="H9" s="24">
        <f t="shared" si="2"/>
        <v>474</v>
      </c>
      <c r="I9" s="32"/>
      <c r="J9" s="26"/>
      <c r="K9" s="17">
        <v>474</v>
      </c>
      <c r="L9" s="31"/>
    </row>
    <row r="10" spans="1:12" ht="18.75" customHeight="1">
      <c r="A10" s="22">
        <v>7</v>
      </c>
      <c r="B10" s="15" t="s">
        <v>4</v>
      </c>
      <c r="C10" s="15">
        <f t="shared" si="0"/>
        <v>22</v>
      </c>
      <c r="D10" s="16">
        <v>34644</v>
      </c>
      <c r="E10" s="16">
        <v>42512</v>
      </c>
      <c r="F10" s="29" t="s">
        <v>151</v>
      </c>
      <c r="G10" s="12">
        <f t="shared" si="1"/>
        <v>438.5</v>
      </c>
      <c r="H10" s="24">
        <f t="shared" si="2"/>
        <v>438.5</v>
      </c>
      <c r="I10" s="27"/>
      <c r="J10" s="26"/>
      <c r="K10" s="17">
        <v>438.5</v>
      </c>
      <c r="L10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"/>
  <sheetViews>
    <sheetView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2" width="14.8515625" style="7" customWidth="1"/>
    <col min="13" max="16384" width="9.140625" style="1" customWidth="1"/>
  </cols>
  <sheetData>
    <row r="1" spans="1:12" ht="32.25" customHeight="1" thickBot="1">
      <c r="A1" s="92" t="s">
        <v>366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34" t="s">
        <v>131</v>
      </c>
      <c r="L2" s="136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35"/>
      <c r="L3" s="136"/>
    </row>
    <row r="4" spans="1:12" ht="19.5" customHeight="1">
      <c r="A4" s="22">
        <v>1</v>
      </c>
      <c r="B4" s="15" t="s">
        <v>1</v>
      </c>
      <c r="C4" s="15">
        <v>76</v>
      </c>
      <c r="D4" s="16">
        <v>14758</v>
      </c>
      <c r="E4" s="16">
        <v>42624</v>
      </c>
      <c r="F4" s="29" t="s">
        <v>367</v>
      </c>
      <c r="G4" s="12">
        <f>SUM(H4:I4)</f>
        <v>1933.83</v>
      </c>
      <c r="H4" s="24">
        <f>J4+K4+L4</f>
        <v>1625</v>
      </c>
      <c r="I4" s="32">
        <v>308.83</v>
      </c>
      <c r="J4" s="26">
        <v>925</v>
      </c>
      <c r="K4" s="17">
        <v>700</v>
      </c>
      <c r="L4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2" width="14.8515625" style="7" customWidth="1"/>
    <col min="13" max="16384" width="9.140625" style="1" customWidth="1"/>
  </cols>
  <sheetData>
    <row r="1" spans="1:12" ht="32.25" customHeight="1" thickBot="1">
      <c r="A1" s="92" t="s">
        <v>152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.75" thickBot="1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s="14" customFormat="1" ht="18.75" customHeight="1">
      <c r="A4" s="18">
        <v>1</v>
      </c>
      <c r="B4" s="19" t="s">
        <v>6</v>
      </c>
      <c r="C4" s="19">
        <f>YEAR($D$3)-YEAR(D4)</f>
        <v>19</v>
      </c>
      <c r="D4" s="20">
        <v>35588</v>
      </c>
      <c r="E4" s="20">
        <v>42679</v>
      </c>
      <c r="F4" s="28" t="s">
        <v>180</v>
      </c>
      <c r="G4" s="11">
        <f>(H4+I4)</f>
        <v>752.66</v>
      </c>
      <c r="H4" s="23">
        <f>SUM(J4:L4)</f>
        <v>700</v>
      </c>
      <c r="I4" s="33">
        <v>52.66</v>
      </c>
      <c r="J4" s="25"/>
      <c r="K4" s="21"/>
      <c r="L4" s="30">
        <v>700</v>
      </c>
    </row>
    <row r="5" spans="1:12" ht="18.75" customHeight="1">
      <c r="A5" s="22">
        <v>2</v>
      </c>
      <c r="B5" s="15" t="s">
        <v>8</v>
      </c>
      <c r="C5" s="15">
        <f>YEAR($D$3)-YEAR(D5)</f>
        <v>20</v>
      </c>
      <c r="D5" s="16">
        <v>35145</v>
      </c>
      <c r="E5" s="16">
        <v>42512</v>
      </c>
      <c r="F5" s="29" t="s">
        <v>52</v>
      </c>
      <c r="G5" s="12">
        <f>(H5+I5)</f>
        <v>700</v>
      </c>
      <c r="H5" s="24">
        <f>SUM(J5:L5)</f>
        <v>700</v>
      </c>
      <c r="I5" s="27"/>
      <c r="J5" s="26"/>
      <c r="K5" s="17">
        <v>700</v>
      </c>
      <c r="L5" s="31"/>
    </row>
    <row r="6" spans="1:12" ht="18.75" customHeight="1">
      <c r="A6" s="22">
        <v>3</v>
      </c>
      <c r="B6" s="15" t="s">
        <v>7</v>
      </c>
      <c r="C6" s="15">
        <f>YEAR($D$3)-YEAR(D6)</f>
        <v>21</v>
      </c>
      <c r="D6" s="16">
        <v>34871</v>
      </c>
      <c r="E6" s="16">
        <v>42321</v>
      </c>
      <c r="F6" s="29" t="s">
        <v>57</v>
      </c>
      <c r="G6" s="12">
        <f>(H6+I6)</f>
        <v>649.2666666666667</v>
      </c>
      <c r="H6" s="24">
        <f>SUM(J6:L6)</f>
        <v>0</v>
      </c>
      <c r="I6" s="32">
        <v>649.2666666666667</v>
      </c>
      <c r="J6" s="26"/>
      <c r="K6" s="17"/>
      <c r="L6" s="31"/>
    </row>
    <row r="7" spans="1:12" ht="15">
      <c r="A7" s="22">
        <v>4</v>
      </c>
      <c r="B7" s="15" t="s">
        <v>7</v>
      </c>
      <c r="C7" s="15">
        <f>YEAR($D$3)-YEAR(D7)</f>
        <v>22</v>
      </c>
      <c r="D7" s="16">
        <v>34593</v>
      </c>
      <c r="E7" s="16">
        <v>42077</v>
      </c>
      <c r="F7" s="29" t="s">
        <v>153</v>
      </c>
      <c r="G7" s="12">
        <f>(H7+I7)</f>
        <v>215.83333333333334</v>
      </c>
      <c r="H7" s="24">
        <f>SUM(J7:L7)</f>
        <v>0</v>
      </c>
      <c r="I7" s="32">
        <v>215.83333333333334</v>
      </c>
      <c r="J7" s="26"/>
      <c r="K7" s="17"/>
      <c r="L7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154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5</v>
      </c>
      <c r="C4" s="15">
        <f aca="true" t="shared" si="0" ref="C4:C29">YEAR($D$3)-YEAR(D4)</f>
        <v>16</v>
      </c>
      <c r="D4" s="16">
        <v>36742</v>
      </c>
      <c r="E4" s="16">
        <v>42679</v>
      </c>
      <c r="F4" s="29" t="s">
        <v>159</v>
      </c>
      <c r="G4" s="12">
        <f aca="true" t="shared" si="1" ref="G4:G29">(H4+I4)</f>
        <v>1347.5</v>
      </c>
      <c r="H4" s="24">
        <f aca="true" t="shared" si="2" ref="H4:H29">SUM(J4:L4)</f>
        <v>1347.5</v>
      </c>
      <c r="I4" s="27"/>
      <c r="J4" s="26"/>
      <c r="K4" s="17">
        <v>647.5</v>
      </c>
      <c r="L4" s="31">
        <v>700</v>
      </c>
    </row>
    <row r="5" spans="1:12" ht="18.75" customHeight="1">
      <c r="A5" s="22">
        <v>2</v>
      </c>
      <c r="B5" s="15" t="s">
        <v>5</v>
      </c>
      <c r="C5" s="15">
        <f t="shared" si="0"/>
        <v>17</v>
      </c>
      <c r="D5" s="16">
        <v>36185</v>
      </c>
      <c r="E5" s="16">
        <v>42679</v>
      </c>
      <c r="F5" s="29" t="s">
        <v>158</v>
      </c>
      <c r="G5" s="12">
        <f t="shared" si="1"/>
        <v>1212.5</v>
      </c>
      <c r="H5" s="24">
        <f t="shared" si="2"/>
        <v>1212.5</v>
      </c>
      <c r="I5" s="27"/>
      <c r="J5" s="26"/>
      <c r="K5" s="17">
        <v>700</v>
      </c>
      <c r="L5" s="31">
        <v>512.5</v>
      </c>
    </row>
    <row r="6" spans="1:12" ht="18.75" customHeight="1">
      <c r="A6" s="22">
        <v>3</v>
      </c>
      <c r="B6" s="15" t="s">
        <v>5</v>
      </c>
      <c r="C6" s="15">
        <f t="shared" si="0"/>
        <v>17</v>
      </c>
      <c r="D6" s="16">
        <v>36381</v>
      </c>
      <c r="E6" s="16">
        <v>42679</v>
      </c>
      <c r="F6" s="29" t="s">
        <v>167</v>
      </c>
      <c r="G6" s="12">
        <f t="shared" si="1"/>
        <v>1160</v>
      </c>
      <c r="H6" s="24">
        <f t="shared" si="2"/>
        <v>1160</v>
      </c>
      <c r="I6" s="27"/>
      <c r="J6" s="26"/>
      <c r="K6" s="17">
        <v>512.5</v>
      </c>
      <c r="L6" s="31">
        <v>647.5</v>
      </c>
    </row>
    <row r="7" spans="1:12" ht="18.75" customHeight="1">
      <c r="A7" s="22">
        <v>4</v>
      </c>
      <c r="B7" s="15" t="s">
        <v>5</v>
      </c>
      <c r="C7" s="15">
        <f t="shared" si="0"/>
        <v>16</v>
      </c>
      <c r="D7" s="16">
        <v>36581</v>
      </c>
      <c r="E7" s="16">
        <v>42679</v>
      </c>
      <c r="F7" s="29" t="s">
        <v>165</v>
      </c>
      <c r="G7" s="12">
        <f t="shared" si="1"/>
        <v>974.0999999999999</v>
      </c>
      <c r="H7" s="24">
        <f t="shared" si="2"/>
        <v>974.0999999999999</v>
      </c>
      <c r="I7" s="32"/>
      <c r="J7" s="26"/>
      <c r="K7" s="17">
        <v>375.2</v>
      </c>
      <c r="L7" s="31">
        <v>598.9</v>
      </c>
    </row>
    <row r="8" spans="1:12" ht="18.75" customHeight="1">
      <c r="A8" s="22">
        <v>5</v>
      </c>
      <c r="B8" s="15" t="s">
        <v>6</v>
      </c>
      <c r="C8" s="15">
        <f t="shared" si="0"/>
        <v>19</v>
      </c>
      <c r="D8" s="16">
        <v>35543</v>
      </c>
      <c r="E8" s="16">
        <v>42679</v>
      </c>
      <c r="F8" s="29" t="s">
        <v>48</v>
      </c>
      <c r="G8" s="12">
        <f t="shared" si="1"/>
        <v>785.0666666666666</v>
      </c>
      <c r="H8" s="24">
        <f t="shared" si="2"/>
        <v>474</v>
      </c>
      <c r="I8" s="32">
        <v>311.06666666666666</v>
      </c>
      <c r="J8" s="26"/>
      <c r="K8" s="17"/>
      <c r="L8" s="31">
        <v>474</v>
      </c>
    </row>
    <row r="9" spans="1:12" ht="18.75" customHeight="1">
      <c r="A9" s="22">
        <v>6</v>
      </c>
      <c r="B9" s="15" t="s">
        <v>0</v>
      </c>
      <c r="C9" s="15">
        <f t="shared" si="0"/>
        <v>18</v>
      </c>
      <c r="D9" s="16">
        <v>36054</v>
      </c>
      <c r="E9" s="16">
        <v>42512</v>
      </c>
      <c r="F9" s="29" t="s">
        <v>41</v>
      </c>
      <c r="G9" s="12">
        <f t="shared" si="1"/>
        <v>651.6666666666667</v>
      </c>
      <c r="H9" s="24">
        <f t="shared" si="2"/>
        <v>321</v>
      </c>
      <c r="I9" s="32">
        <v>330.6666666666667</v>
      </c>
      <c r="J9" s="26"/>
      <c r="K9" s="17">
        <v>321</v>
      </c>
      <c r="L9" s="31"/>
    </row>
    <row r="10" spans="1:12" ht="18.75" customHeight="1">
      <c r="A10" s="22">
        <v>7</v>
      </c>
      <c r="B10" s="15" t="s">
        <v>10</v>
      </c>
      <c r="C10" s="15">
        <f t="shared" si="0"/>
        <v>18</v>
      </c>
      <c r="D10" s="16">
        <v>36099</v>
      </c>
      <c r="E10" s="16">
        <v>42512</v>
      </c>
      <c r="F10" s="29" t="s">
        <v>160</v>
      </c>
      <c r="G10" s="12">
        <f t="shared" si="1"/>
        <v>598.9</v>
      </c>
      <c r="H10" s="24">
        <f t="shared" si="2"/>
        <v>598.9</v>
      </c>
      <c r="I10" s="32"/>
      <c r="J10" s="26"/>
      <c r="K10" s="17">
        <v>598.9</v>
      </c>
      <c r="L10" s="31"/>
    </row>
    <row r="11" spans="1:12" ht="18.75" customHeight="1">
      <c r="A11" s="22">
        <v>8</v>
      </c>
      <c r="B11" s="15" t="s">
        <v>5</v>
      </c>
      <c r="C11" s="15">
        <f t="shared" si="0"/>
        <v>19</v>
      </c>
      <c r="D11" s="16">
        <v>35506</v>
      </c>
      <c r="E11" s="16">
        <v>42512</v>
      </c>
      <c r="F11" s="29" t="s">
        <v>161</v>
      </c>
      <c r="G11" s="12">
        <f t="shared" si="1"/>
        <v>554</v>
      </c>
      <c r="H11" s="24">
        <f t="shared" si="2"/>
        <v>554</v>
      </c>
      <c r="I11" s="27"/>
      <c r="J11" s="26"/>
      <c r="K11" s="17">
        <v>554</v>
      </c>
      <c r="L11" s="31"/>
    </row>
    <row r="12" spans="1:12" ht="18.75" customHeight="1">
      <c r="A12" s="22">
        <v>9</v>
      </c>
      <c r="B12" s="15" t="s">
        <v>401</v>
      </c>
      <c r="C12" s="15">
        <f t="shared" si="0"/>
        <v>19</v>
      </c>
      <c r="D12" s="16">
        <v>35719</v>
      </c>
      <c r="E12" s="16">
        <v>42679</v>
      </c>
      <c r="F12" s="29" t="s">
        <v>403</v>
      </c>
      <c r="G12" s="12">
        <f t="shared" si="1"/>
        <v>554</v>
      </c>
      <c r="H12" s="24">
        <f t="shared" si="2"/>
        <v>554</v>
      </c>
      <c r="I12" s="32"/>
      <c r="J12" s="26"/>
      <c r="K12" s="17"/>
      <c r="L12" s="31">
        <v>554</v>
      </c>
    </row>
    <row r="13" spans="1:12" ht="18.75" customHeight="1">
      <c r="A13" s="22">
        <v>10</v>
      </c>
      <c r="B13" s="15" t="s">
        <v>5</v>
      </c>
      <c r="C13" s="15">
        <f t="shared" si="0"/>
        <v>17</v>
      </c>
      <c r="D13" s="16">
        <v>36245</v>
      </c>
      <c r="E13" s="16">
        <v>42512</v>
      </c>
      <c r="F13" s="29" t="s">
        <v>162</v>
      </c>
      <c r="G13" s="12">
        <f t="shared" si="1"/>
        <v>474</v>
      </c>
      <c r="H13" s="24">
        <f t="shared" si="2"/>
        <v>474</v>
      </c>
      <c r="I13" s="27"/>
      <c r="J13" s="26"/>
      <c r="K13" s="17">
        <v>474</v>
      </c>
      <c r="L13" s="31"/>
    </row>
    <row r="14" spans="1:12" ht="18.75" customHeight="1">
      <c r="A14" s="22">
        <v>11</v>
      </c>
      <c r="B14" s="15" t="s">
        <v>5</v>
      </c>
      <c r="C14" s="15">
        <f t="shared" si="0"/>
        <v>18</v>
      </c>
      <c r="D14" s="16">
        <v>35924</v>
      </c>
      <c r="E14" s="16">
        <v>42512</v>
      </c>
      <c r="F14" s="29" t="s">
        <v>175</v>
      </c>
      <c r="G14" s="12">
        <f t="shared" si="1"/>
        <v>438.5</v>
      </c>
      <c r="H14" s="24">
        <f t="shared" si="2"/>
        <v>438.5</v>
      </c>
      <c r="I14" s="27"/>
      <c r="J14" s="26"/>
      <c r="K14" s="17">
        <v>438.5</v>
      </c>
      <c r="L14" s="31"/>
    </row>
    <row r="15" spans="1:12" ht="18.75" customHeight="1">
      <c r="A15" s="22">
        <v>12</v>
      </c>
      <c r="B15" s="15" t="s">
        <v>163</v>
      </c>
      <c r="C15" s="15">
        <f t="shared" si="0"/>
        <v>19</v>
      </c>
      <c r="D15" s="16">
        <v>35674</v>
      </c>
      <c r="E15" s="16">
        <v>42512</v>
      </c>
      <c r="F15" s="29" t="s">
        <v>164</v>
      </c>
      <c r="G15" s="12">
        <f t="shared" si="1"/>
        <v>405.6</v>
      </c>
      <c r="H15" s="24">
        <f t="shared" si="2"/>
        <v>405.6</v>
      </c>
      <c r="I15" s="27"/>
      <c r="J15" s="26"/>
      <c r="K15" s="17">
        <v>405.6</v>
      </c>
      <c r="L15" s="31"/>
    </row>
    <row r="16" spans="1:12" ht="18.75" customHeight="1">
      <c r="A16" s="22">
        <v>13</v>
      </c>
      <c r="B16" s="15" t="s">
        <v>21</v>
      </c>
      <c r="C16" s="15">
        <f t="shared" si="0"/>
        <v>17</v>
      </c>
      <c r="D16" s="16">
        <v>36186</v>
      </c>
      <c r="E16" s="16">
        <v>42512</v>
      </c>
      <c r="F16" s="29" t="s">
        <v>39</v>
      </c>
      <c r="G16" s="12">
        <f t="shared" si="1"/>
        <v>347</v>
      </c>
      <c r="H16" s="24">
        <f t="shared" si="2"/>
        <v>347</v>
      </c>
      <c r="I16" s="32"/>
      <c r="J16" s="26"/>
      <c r="K16" s="17">
        <v>347</v>
      </c>
      <c r="L16" s="31"/>
    </row>
    <row r="17" spans="1:12" ht="18.75" customHeight="1">
      <c r="A17" s="22">
        <v>14</v>
      </c>
      <c r="B17" s="15" t="s">
        <v>9</v>
      </c>
      <c r="C17" s="15">
        <f t="shared" si="0"/>
        <v>19</v>
      </c>
      <c r="D17" s="16">
        <v>35475</v>
      </c>
      <c r="E17" s="16">
        <v>42512</v>
      </c>
      <c r="F17" s="29" t="s">
        <v>166</v>
      </c>
      <c r="G17" s="12">
        <f t="shared" si="1"/>
        <v>296.9</v>
      </c>
      <c r="H17" s="24">
        <f t="shared" si="2"/>
        <v>296.9</v>
      </c>
      <c r="I17" s="32"/>
      <c r="J17" s="26"/>
      <c r="K17" s="17">
        <v>296.9</v>
      </c>
      <c r="L17" s="31"/>
    </row>
    <row r="18" spans="1:12" ht="18.75" customHeight="1">
      <c r="A18" s="22">
        <v>15</v>
      </c>
      <c r="B18" s="15" t="s">
        <v>8</v>
      </c>
      <c r="C18" s="15">
        <f t="shared" si="0"/>
        <v>16</v>
      </c>
      <c r="D18" s="16">
        <v>36751</v>
      </c>
      <c r="E18" s="16">
        <v>42512</v>
      </c>
      <c r="F18" s="29" t="s">
        <v>168</v>
      </c>
      <c r="G18" s="12">
        <f t="shared" si="1"/>
        <v>274.7</v>
      </c>
      <c r="H18" s="24">
        <f t="shared" si="2"/>
        <v>274.7</v>
      </c>
      <c r="I18" s="32"/>
      <c r="J18" s="26"/>
      <c r="K18" s="17">
        <v>274.7</v>
      </c>
      <c r="L18" s="31"/>
    </row>
    <row r="19" spans="1:12" ht="18.75" customHeight="1">
      <c r="A19" s="22">
        <v>16</v>
      </c>
      <c r="B19" s="15" t="s">
        <v>1</v>
      </c>
      <c r="C19" s="15">
        <f t="shared" si="0"/>
        <v>16</v>
      </c>
      <c r="D19" s="16">
        <v>36829</v>
      </c>
      <c r="E19" s="16">
        <v>42512</v>
      </c>
      <c r="F19" s="29" t="s">
        <v>169</v>
      </c>
      <c r="G19" s="12">
        <f t="shared" si="1"/>
        <v>254.1</v>
      </c>
      <c r="H19" s="24">
        <f t="shared" si="2"/>
        <v>254.1</v>
      </c>
      <c r="I19" s="32"/>
      <c r="J19" s="26"/>
      <c r="K19" s="17">
        <v>254.1</v>
      </c>
      <c r="L19" s="31"/>
    </row>
    <row r="20" spans="1:12" ht="18.75" customHeight="1">
      <c r="A20" s="22">
        <v>17</v>
      </c>
      <c r="B20" s="15" t="s">
        <v>4</v>
      </c>
      <c r="C20" s="15">
        <f t="shared" si="0"/>
        <v>17</v>
      </c>
      <c r="D20" s="16">
        <v>36204</v>
      </c>
      <c r="E20" s="16">
        <v>42512</v>
      </c>
      <c r="F20" s="29" t="s">
        <v>170</v>
      </c>
      <c r="G20" s="12">
        <f t="shared" si="1"/>
        <v>235</v>
      </c>
      <c r="H20" s="24">
        <f t="shared" si="2"/>
        <v>235</v>
      </c>
      <c r="I20" s="32"/>
      <c r="J20" s="26"/>
      <c r="K20" s="17">
        <v>235</v>
      </c>
      <c r="L20" s="31"/>
    </row>
    <row r="21" spans="1:12" ht="18.75" customHeight="1">
      <c r="A21" s="22">
        <v>18</v>
      </c>
      <c r="B21" s="15" t="s">
        <v>4</v>
      </c>
      <c r="C21" s="15">
        <f t="shared" si="0"/>
        <v>18</v>
      </c>
      <c r="D21" s="16">
        <v>35906</v>
      </c>
      <c r="E21" s="16">
        <v>42512</v>
      </c>
      <c r="F21" s="29" t="s">
        <v>171</v>
      </c>
      <c r="G21" s="12">
        <f t="shared" si="1"/>
        <v>217.4</v>
      </c>
      <c r="H21" s="24">
        <f t="shared" si="2"/>
        <v>217.4</v>
      </c>
      <c r="I21" s="32"/>
      <c r="J21" s="26"/>
      <c r="K21" s="17">
        <v>217.4</v>
      </c>
      <c r="L21" s="31"/>
    </row>
    <row r="22" spans="1:12" ht="18.75" customHeight="1">
      <c r="A22" s="22">
        <v>19</v>
      </c>
      <c r="B22" s="15" t="s">
        <v>3</v>
      </c>
      <c r="C22" s="15">
        <f t="shared" si="0"/>
        <v>18</v>
      </c>
      <c r="D22" s="16">
        <v>35986</v>
      </c>
      <c r="E22" s="16">
        <v>42077</v>
      </c>
      <c r="F22" s="29" t="s">
        <v>156</v>
      </c>
      <c r="G22" s="12">
        <f t="shared" si="1"/>
        <v>215.83333333333334</v>
      </c>
      <c r="H22" s="24">
        <f t="shared" si="2"/>
        <v>0</v>
      </c>
      <c r="I22" s="32">
        <v>215.83333333333334</v>
      </c>
      <c r="J22" s="26"/>
      <c r="K22" s="17"/>
      <c r="L22" s="31"/>
    </row>
    <row r="23" spans="1:12" ht="18.75" customHeight="1">
      <c r="A23" s="22">
        <v>20</v>
      </c>
      <c r="B23" s="15" t="s">
        <v>7</v>
      </c>
      <c r="C23" s="15">
        <f t="shared" si="0"/>
        <v>19</v>
      </c>
      <c r="D23" s="16">
        <v>35435</v>
      </c>
      <c r="E23" s="16">
        <v>42512</v>
      </c>
      <c r="F23" s="29" t="s">
        <v>172</v>
      </c>
      <c r="G23" s="12">
        <f t="shared" si="1"/>
        <v>201.1</v>
      </c>
      <c r="H23" s="24">
        <f t="shared" si="2"/>
        <v>201.1</v>
      </c>
      <c r="I23" s="32"/>
      <c r="J23" s="26"/>
      <c r="K23" s="17">
        <v>201.1</v>
      </c>
      <c r="L23" s="31"/>
    </row>
    <row r="24" spans="1:12" ht="18.75" customHeight="1">
      <c r="A24" s="22">
        <v>21</v>
      </c>
      <c r="B24" s="15" t="s">
        <v>1</v>
      </c>
      <c r="C24" s="15">
        <f t="shared" si="0"/>
        <v>17</v>
      </c>
      <c r="D24" s="16">
        <v>36382</v>
      </c>
      <c r="E24" s="16">
        <v>42077</v>
      </c>
      <c r="F24" s="29" t="s">
        <v>157</v>
      </c>
      <c r="G24" s="12">
        <f t="shared" si="1"/>
        <v>199.63333333333333</v>
      </c>
      <c r="H24" s="24">
        <f t="shared" si="2"/>
        <v>0</v>
      </c>
      <c r="I24" s="32">
        <v>199.63333333333333</v>
      </c>
      <c r="J24" s="26"/>
      <c r="K24" s="17"/>
      <c r="L24" s="31"/>
    </row>
    <row r="25" spans="1:12" ht="18.75" customHeight="1">
      <c r="A25" s="22">
        <v>22</v>
      </c>
      <c r="B25" s="15" t="s">
        <v>8</v>
      </c>
      <c r="C25" s="15">
        <f t="shared" si="0"/>
        <v>17</v>
      </c>
      <c r="D25" s="16">
        <v>36305</v>
      </c>
      <c r="E25" s="16">
        <v>42512</v>
      </c>
      <c r="F25" s="29" t="s">
        <v>173</v>
      </c>
      <c r="G25" s="12">
        <f t="shared" si="1"/>
        <v>186</v>
      </c>
      <c r="H25" s="24">
        <f t="shared" si="2"/>
        <v>186</v>
      </c>
      <c r="I25" s="32"/>
      <c r="J25" s="26"/>
      <c r="K25" s="17">
        <v>186</v>
      </c>
      <c r="L25" s="31"/>
    </row>
    <row r="26" spans="1:12" ht="18.75" customHeight="1">
      <c r="A26" s="22">
        <v>23</v>
      </c>
      <c r="B26" s="15" t="s">
        <v>21</v>
      </c>
      <c r="C26" s="15">
        <f t="shared" si="0"/>
        <v>17</v>
      </c>
      <c r="D26" s="16">
        <v>36305</v>
      </c>
      <c r="E26" s="16">
        <v>42512</v>
      </c>
      <c r="F26" s="29" t="s">
        <v>174</v>
      </c>
      <c r="G26" s="12">
        <f t="shared" si="1"/>
        <v>172</v>
      </c>
      <c r="H26" s="24">
        <f t="shared" si="2"/>
        <v>172</v>
      </c>
      <c r="I26" s="32"/>
      <c r="J26" s="26"/>
      <c r="K26" s="17">
        <v>172</v>
      </c>
      <c r="L26" s="31"/>
    </row>
    <row r="27" spans="1:12" ht="18.75" customHeight="1">
      <c r="A27" s="22">
        <v>24</v>
      </c>
      <c r="B27" s="15" t="s">
        <v>8</v>
      </c>
      <c r="C27" s="15">
        <f t="shared" si="0"/>
        <v>18</v>
      </c>
      <c r="D27" s="16">
        <v>35953</v>
      </c>
      <c r="E27" s="16">
        <v>42512</v>
      </c>
      <c r="F27" s="29" t="s">
        <v>51</v>
      </c>
      <c r="G27" s="12">
        <f t="shared" si="1"/>
        <v>159.1</v>
      </c>
      <c r="H27" s="24">
        <f t="shared" si="2"/>
        <v>159.1</v>
      </c>
      <c r="I27" s="32"/>
      <c r="J27" s="26"/>
      <c r="K27" s="17">
        <v>159.1</v>
      </c>
      <c r="L27" s="31"/>
    </row>
    <row r="28" spans="1:12" ht="18.75" customHeight="1">
      <c r="A28" s="22">
        <v>25</v>
      </c>
      <c r="B28" s="15" t="s">
        <v>21</v>
      </c>
      <c r="C28" s="15">
        <f t="shared" si="0"/>
        <v>19</v>
      </c>
      <c r="D28" s="16">
        <v>35785</v>
      </c>
      <c r="E28" s="16">
        <v>42077</v>
      </c>
      <c r="F28" s="29" t="s">
        <v>35</v>
      </c>
      <c r="G28" s="12">
        <f t="shared" si="1"/>
        <v>146.16666666666666</v>
      </c>
      <c r="H28" s="24">
        <f t="shared" si="2"/>
        <v>0</v>
      </c>
      <c r="I28" s="32">
        <v>146.16666666666666</v>
      </c>
      <c r="J28" s="26"/>
      <c r="K28" s="17"/>
      <c r="L28" s="31"/>
    </row>
    <row r="29" spans="1:12" ht="18.75" customHeight="1">
      <c r="A29" s="22">
        <v>26</v>
      </c>
      <c r="B29" s="15" t="s">
        <v>21</v>
      </c>
      <c r="C29" s="15">
        <f t="shared" si="0"/>
        <v>19</v>
      </c>
      <c r="D29" s="16">
        <v>35513</v>
      </c>
      <c r="E29" s="16">
        <v>42512</v>
      </c>
      <c r="F29" s="29" t="s">
        <v>50</v>
      </c>
      <c r="G29" s="12">
        <f t="shared" si="1"/>
        <v>100</v>
      </c>
      <c r="H29" s="24">
        <f t="shared" si="2"/>
        <v>100</v>
      </c>
      <c r="I29" s="32"/>
      <c r="J29" s="26"/>
      <c r="K29" s="17">
        <v>100</v>
      </c>
      <c r="L29" s="1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176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5</v>
      </c>
      <c r="C4" s="15">
        <f aca="true" t="shared" si="0" ref="C4:C14">YEAR($D$3)-YEAR(D4)</f>
        <v>19</v>
      </c>
      <c r="D4" s="16">
        <v>35639</v>
      </c>
      <c r="E4" s="16">
        <v>42679</v>
      </c>
      <c r="F4" s="29" t="s">
        <v>181</v>
      </c>
      <c r="G4" s="12">
        <f aca="true" t="shared" si="1" ref="G4:G14">(H4+I4)</f>
        <v>1400</v>
      </c>
      <c r="H4" s="24">
        <f aca="true" t="shared" si="2" ref="H4:H14">SUM(J4:L4)</f>
        <v>1400</v>
      </c>
      <c r="I4" s="27"/>
      <c r="J4" s="26"/>
      <c r="K4" s="17">
        <v>700</v>
      </c>
      <c r="L4" s="31">
        <v>700</v>
      </c>
    </row>
    <row r="5" spans="1:12" ht="18.75" customHeight="1">
      <c r="A5" s="22">
        <v>2</v>
      </c>
      <c r="B5" s="15" t="s">
        <v>9</v>
      </c>
      <c r="C5" s="15">
        <f t="shared" si="0"/>
        <v>19</v>
      </c>
      <c r="D5" s="16">
        <v>35793</v>
      </c>
      <c r="E5" s="16">
        <v>42512</v>
      </c>
      <c r="F5" s="29" t="s">
        <v>179</v>
      </c>
      <c r="G5" s="12">
        <f t="shared" si="1"/>
        <v>942.2</v>
      </c>
      <c r="H5" s="24">
        <f t="shared" si="2"/>
        <v>647.5</v>
      </c>
      <c r="I5" s="32">
        <v>294.7</v>
      </c>
      <c r="J5" s="26"/>
      <c r="K5" s="17">
        <v>647.5</v>
      </c>
      <c r="L5" s="31"/>
    </row>
    <row r="6" spans="1:12" ht="18.75" customHeight="1">
      <c r="A6" s="22">
        <v>3</v>
      </c>
      <c r="B6" s="15" t="s">
        <v>401</v>
      </c>
      <c r="C6" s="15">
        <f t="shared" si="0"/>
        <v>17</v>
      </c>
      <c r="D6" s="16">
        <v>36439</v>
      </c>
      <c r="E6" s="16">
        <v>42679</v>
      </c>
      <c r="F6" s="29" t="s">
        <v>402</v>
      </c>
      <c r="G6" s="12">
        <f t="shared" si="1"/>
        <v>647.5</v>
      </c>
      <c r="H6" s="24">
        <f t="shared" si="2"/>
        <v>647.5</v>
      </c>
      <c r="I6" s="32"/>
      <c r="J6" s="26"/>
      <c r="K6" s="17"/>
      <c r="L6" s="31">
        <v>647.5</v>
      </c>
    </row>
    <row r="7" spans="1:12" ht="18.75" customHeight="1">
      <c r="A7" s="22">
        <v>4</v>
      </c>
      <c r="B7" s="15" t="s">
        <v>8</v>
      </c>
      <c r="C7" s="15">
        <f t="shared" si="0"/>
        <v>18</v>
      </c>
      <c r="D7" s="16">
        <v>36051</v>
      </c>
      <c r="E7" s="16">
        <v>42512</v>
      </c>
      <c r="F7" s="29" t="s">
        <v>53</v>
      </c>
      <c r="G7" s="12">
        <f t="shared" si="1"/>
        <v>598.9</v>
      </c>
      <c r="H7" s="24">
        <f t="shared" si="2"/>
        <v>598.9</v>
      </c>
      <c r="I7" s="27"/>
      <c r="J7" s="26"/>
      <c r="K7" s="17">
        <v>598.9</v>
      </c>
      <c r="L7" s="31"/>
    </row>
    <row r="8" spans="1:12" ht="18.75" customHeight="1">
      <c r="A8" s="22">
        <v>5</v>
      </c>
      <c r="B8" s="15" t="s">
        <v>6</v>
      </c>
      <c r="C8" s="15">
        <f t="shared" si="0"/>
        <v>18</v>
      </c>
      <c r="D8" s="16">
        <v>35800</v>
      </c>
      <c r="E8" s="16">
        <v>42321</v>
      </c>
      <c r="F8" s="29" t="s">
        <v>45</v>
      </c>
      <c r="G8" s="12">
        <f t="shared" si="1"/>
        <v>598</v>
      </c>
      <c r="H8" s="24">
        <f t="shared" si="2"/>
        <v>0</v>
      </c>
      <c r="I8" s="32">
        <v>598</v>
      </c>
      <c r="J8" s="26"/>
      <c r="K8" s="17"/>
      <c r="L8" s="31"/>
    </row>
    <row r="9" spans="1:12" ht="18.75" customHeight="1">
      <c r="A9" s="22">
        <v>6</v>
      </c>
      <c r="B9" s="15" t="s">
        <v>1</v>
      </c>
      <c r="C9" s="15">
        <f t="shared" si="0"/>
        <v>18</v>
      </c>
      <c r="D9" s="16">
        <v>35964</v>
      </c>
      <c r="E9" s="16">
        <v>42512</v>
      </c>
      <c r="F9" s="29" t="s">
        <v>182</v>
      </c>
      <c r="G9" s="12">
        <f t="shared" si="1"/>
        <v>554</v>
      </c>
      <c r="H9" s="24">
        <f t="shared" si="2"/>
        <v>554</v>
      </c>
      <c r="I9" s="27"/>
      <c r="J9" s="26"/>
      <c r="K9" s="17">
        <v>554</v>
      </c>
      <c r="L9" s="31"/>
    </row>
    <row r="10" spans="1:12" ht="18.75" customHeight="1">
      <c r="A10" s="22">
        <v>7</v>
      </c>
      <c r="B10" s="15" t="s">
        <v>8</v>
      </c>
      <c r="C10" s="15">
        <f t="shared" si="0"/>
        <v>16</v>
      </c>
      <c r="D10" s="16">
        <v>36867</v>
      </c>
      <c r="E10" s="16">
        <v>42512</v>
      </c>
      <c r="F10" s="29" t="s">
        <v>183</v>
      </c>
      <c r="G10" s="12">
        <f t="shared" si="1"/>
        <v>512.5</v>
      </c>
      <c r="H10" s="24">
        <f t="shared" si="2"/>
        <v>512.5</v>
      </c>
      <c r="I10" s="27"/>
      <c r="J10" s="26"/>
      <c r="K10" s="17">
        <v>512.5</v>
      </c>
      <c r="L10" s="31"/>
    </row>
    <row r="11" spans="1:12" ht="18.75" customHeight="1">
      <c r="A11" s="22">
        <v>8</v>
      </c>
      <c r="B11" s="15" t="s">
        <v>0</v>
      </c>
      <c r="C11" s="15">
        <f t="shared" si="0"/>
        <v>16</v>
      </c>
      <c r="D11" s="16">
        <v>36642</v>
      </c>
      <c r="E11" s="16">
        <v>42512</v>
      </c>
      <c r="F11" s="29" t="s">
        <v>184</v>
      </c>
      <c r="G11" s="12">
        <f t="shared" si="1"/>
        <v>474</v>
      </c>
      <c r="H11" s="24">
        <f t="shared" si="2"/>
        <v>474</v>
      </c>
      <c r="I11" s="32"/>
      <c r="J11" s="26"/>
      <c r="K11" s="17">
        <v>474</v>
      </c>
      <c r="L11" s="31"/>
    </row>
    <row r="12" spans="1:12" ht="18.75" customHeight="1">
      <c r="A12" s="22">
        <v>9</v>
      </c>
      <c r="B12" s="15" t="s">
        <v>8</v>
      </c>
      <c r="C12" s="15">
        <f t="shared" si="0"/>
        <v>16</v>
      </c>
      <c r="D12" s="16">
        <v>36780</v>
      </c>
      <c r="E12" s="16">
        <v>42512</v>
      </c>
      <c r="F12" s="29" t="s">
        <v>185</v>
      </c>
      <c r="G12" s="12">
        <f t="shared" si="1"/>
        <v>438.5</v>
      </c>
      <c r="H12" s="24">
        <f t="shared" si="2"/>
        <v>438.5</v>
      </c>
      <c r="I12" s="32"/>
      <c r="J12" s="26"/>
      <c r="K12" s="17">
        <v>438.5</v>
      </c>
      <c r="L12" s="31"/>
    </row>
    <row r="13" spans="1:12" ht="18.75" customHeight="1">
      <c r="A13" s="22">
        <v>10</v>
      </c>
      <c r="B13" s="15" t="s">
        <v>0</v>
      </c>
      <c r="C13" s="15">
        <f t="shared" si="0"/>
        <v>19</v>
      </c>
      <c r="D13" s="16">
        <v>35670</v>
      </c>
      <c r="E13" s="16">
        <v>41878</v>
      </c>
      <c r="F13" s="29" t="s">
        <v>177</v>
      </c>
      <c r="G13" s="12">
        <f t="shared" si="1"/>
        <v>369.3666666666666</v>
      </c>
      <c r="H13" s="24">
        <f t="shared" si="2"/>
        <v>0</v>
      </c>
      <c r="I13" s="32">
        <v>369.3666666666666</v>
      </c>
      <c r="J13" s="26"/>
      <c r="K13" s="17"/>
      <c r="L13" s="31"/>
    </row>
    <row r="14" spans="1:12" ht="18.75" customHeight="1">
      <c r="A14" s="22">
        <v>11</v>
      </c>
      <c r="B14" s="15" t="s">
        <v>11</v>
      </c>
      <c r="C14" s="15">
        <f t="shared" si="0"/>
        <v>18</v>
      </c>
      <c r="D14" s="16">
        <v>36102</v>
      </c>
      <c r="E14" s="16">
        <v>42077</v>
      </c>
      <c r="F14" s="29" t="s">
        <v>178</v>
      </c>
      <c r="G14" s="12">
        <f t="shared" si="1"/>
        <v>311.09999999999997</v>
      </c>
      <c r="H14" s="24">
        <f t="shared" si="2"/>
        <v>0</v>
      </c>
      <c r="I14" s="32">
        <v>311.09999999999997</v>
      </c>
      <c r="J14" s="26"/>
      <c r="K14" s="17"/>
      <c r="L14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2">
      <selection activeCell="I20" sqref="I20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186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20</v>
      </c>
      <c r="C4" s="15">
        <f aca="true" t="shared" si="0" ref="C4:C22">YEAR($D$3)-YEAR(D4)</f>
        <v>16</v>
      </c>
      <c r="D4" s="16">
        <v>36712</v>
      </c>
      <c r="E4" s="16">
        <v>42624</v>
      </c>
      <c r="F4" s="29" t="s">
        <v>194</v>
      </c>
      <c r="G4" s="12">
        <f aca="true" t="shared" si="1" ref="G4:G22">(H4+I4)</f>
        <v>1279.4</v>
      </c>
      <c r="H4" s="24">
        <f aca="true" t="shared" si="2" ref="H4:H22">SUM(J4:L4)</f>
        <v>1279.4</v>
      </c>
      <c r="I4" s="27"/>
      <c r="J4" s="26">
        <v>579.4</v>
      </c>
      <c r="K4" s="17">
        <v>700</v>
      </c>
      <c r="L4" s="31"/>
    </row>
    <row r="5" spans="1:12" ht="18.75" customHeight="1">
      <c r="A5" s="22">
        <v>2</v>
      </c>
      <c r="B5" s="15" t="s">
        <v>3</v>
      </c>
      <c r="C5" s="15">
        <f t="shared" si="0"/>
        <v>17</v>
      </c>
      <c r="D5" s="16">
        <v>36355</v>
      </c>
      <c r="E5" s="16">
        <v>42624</v>
      </c>
      <c r="F5" s="29" t="s">
        <v>40</v>
      </c>
      <c r="G5" s="12">
        <f t="shared" si="1"/>
        <v>1143.3</v>
      </c>
      <c r="H5" s="24">
        <f t="shared" si="2"/>
        <v>1143.3</v>
      </c>
      <c r="I5" s="32"/>
      <c r="J5" s="26">
        <v>495.8</v>
      </c>
      <c r="K5" s="17">
        <v>647.5</v>
      </c>
      <c r="L5" s="31"/>
    </row>
    <row r="6" spans="1:12" ht="18.75" customHeight="1">
      <c r="A6" s="22">
        <v>3</v>
      </c>
      <c r="B6" s="15" t="s">
        <v>11</v>
      </c>
      <c r="C6" s="15">
        <f t="shared" si="0"/>
        <v>17</v>
      </c>
      <c r="D6" s="16">
        <v>36264</v>
      </c>
      <c r="E6" s="16">
        <v>42624</v>
      </c>
      <c r="F6" s="29" t="s">
        <v>187</v>
      </c>
      <c r="G6" s="12">
        <f t="shared" si="1"/>
        <v>826.5333333333334</v>
      </c>
      <c r="H6" s="24">
        <f t="shared" si="2"/>
        <v>575.2</v>
      </c>
      <c r="I6" s="32">
        <v>251.33333333333334</v>
      </c>
      <c r="J6" s="26">
        <v>200</v>
      </c>
      <c r="K6" s="17">
        <v>375.2</v>
      </c>
      <c r="L6" s="31"/>
    </row>
    <row r="7" spans="1:12" ht="18.75" customHeight="1">
      <c r="A7" s="22">
        <v>4</v>
      </c>
      <c r="B7" s="15" t="s">
        <v>5</v>
      </c>
      <c r="C7" s="15">
        <f t="shared" si="0"/>
        <v>17</v>
      </c>
      <c r="D7" s="16">
        <v>36496</v>
      </c>
      <c r="E7" s="16">
        <v>42624</v>
      </c>
      <c r="F7" s="29" t="s">
        <v>197</v>
      </c>
      <c r="G7" s="12">
        <f t="shared" si="1"/>
        <v>823</v>
      </c>
      <c r="H7" s="24">
        <f t="shared" si="2"/>
        <v>823</v>
      </c>
      <c r="I7" s="32"/>
      <c r="J7" s="26">
        <v>310.5</v>
      </c>
      <c r="K7" s="17">
        <v>512.5</v>
      </c>
      <c r="L7" s="31"/>
    </row>
    <row r="8" spans="1:12" ht="18.75" customHeight="1">
      <c r="A8" s="22">
        <v>5</v>
      </c>
      <c r="B8" s="15" t="s">
        <v>6</v>
      </c>
      <c r="C8" s="15">
        <f t="shared" si="0"/>
        <v>16</v>
      </c>
      <c r="D8" s="16">
        <v>36554</v>
      </c>
      <c r="E8" s="16">
        <v>42679</v>
      </c>
      <c r="F8" s="29" t="s">
        <v>404</v>
      </c>
      <c r="G8" s="12">
        <f t="shared" si="1"/>
        <v>700</v>
      </c>
      <c r="H8" s="24">
        <f t="shared" si="2"/>
        <v>700</v>
      </c>
      <c r="I8" s="32"/>
      <c r="J8" s="26"/>
      <c r="K8" s="17"/>
      <c r="L8" s="31">
        <v>700</v>
      </c>
    </row>
    <row r="9" spans="1:12" ht="18.75" customHeight="1">
      <c r="A9" s="22">
        <v>6</v>
      </c>
      <c r="B9" s="15" t="s">
        <v>8</v>
      </c>
      <c r="C9" s="15">
        <f t="shared" si="0"/>
        <v>16</v>
      </c>
      <c r="D9" s="16">
        <v>36551</v>
      </c>
      <c r="E9" s="16">
        <v>42624</v>
      </c>
      <c r="F9" s="29" t="s">
        <v>200</v>
      </c>
      <c r="G9" s="12">
        <f t="shared" si="1"/>
        <v>605.6</v>
      </c>
      <c r="H9" s="24">
        <f t="shared" si="2"/>
        <v>605.6</v>
      </c>
      <c r="I9" s="32"/>
      <c r="J9" s="26">
        <v>200</v>
      </c>
      <c r="K9" s="17">
        <v>405.6</v>
      </c>
      <c r="L9" s="31"/>
    </row>
    <row r="10" spans="1:12" ht="18.75" customHeight="1">
      <c r="A10" s="22">
        <v>7</v>
      </c>
      <c r="B10" s="15" t="s">
        <v>3</v>
      </c>
      <c r="C10" s="15">
        <f t="shared" si="0"/>
        <v>16</v>
      </c>
      <c r="D10" s="16">
        <v>36672</v>
      </c>
      <c r="E10" s="16">
        <v>42512</v>
      </c>
      <c r="F10" s="29" t="s">
        <v>195</v>
      </c>
      <c r="G10" s="12">
        <f t="shared" si="1"/>
        <v>598.9</v>
      </c>
      <c r="H10" s="24">
        <f t="shared" si="2"/>
        <v>598.9</v>
      </c>
      <c r="I10" s="32"/>
      <c r="J10" s="26"/>
      <c r="K10" s="17">
        <v>598.9</v>
      </c>
      <c r="L10" s="31"/>
    </row>
    <row r="11" spans="1:12" ht="18.75" customHeight="1">
      <c r="A11" s="22">
        <v>8</v>
      </c>
      <c r="B11" s="15" t="s">
        <v>4</v>
      </c>
      <c r="C11" s="15">
        <f t="shared" si="0"/>
        <v>16</v>
      </c>
      <c r="D11" s="16">
        <v>36819</v>
      </c>
      <c r="E11" s="16">
        <v>42512</v>
      </c>
      <c r="F11" s="29" t="s">
        <v>196</v>
      </c>
      <c r="G11" s="12">
        <f t="shared" si="1"/>
        <v>554</v>
      </c>
      <c r="H11" s="24">
        <f t="shared" si="2"/>
        <v>554</v>
      </c>
      <c r="I11" s="32"/>
      <c r="J11" s="26"/>
      <c r="K11" s="17">
        <v>554</v>
      </c>
      <c r="L11" s="31"/>
    </row>
    <row r="12" spans="1:12" ht="18.75" customHeight="1">
      <c r="A12" s="22">
        <v>9</v>
      </c>
      <c r="B12" s="15" t="s">
        <v>4</v>
      </c>
      <c r="C12" s="15">
        <f t="shared" si="0"/>
        <v>16</v>
      </c>
      <c r="D12" s="16">
        <v>36720</v>
      </c>
      <c r="E12" s="16">
        <v>42512</v>
      </c>
      <c r="F12" s="29" t="s">
        <v>198</v>
      </c>
      <c r="G12" s="12">
        <f t="shared" si="1"/>
        <v>474</v>
      </c>
      <c r="H12" s="24">
        <f t="shared" si="2"/>
        <v>474</v>
      </c>
      <c r="I12" s="32"/>
      <c r="J12" s="26"/>
      <c r="K12" s="17">
        <v>474</v>
      </c>
      <c r="L12" s="31"/>
    </row>
    <row r="13" spans="1:12" ht="18.75" customHeight="1">
      <c r="A13" s="22">
        <v>10</v>
      </c>
      <c r="B13" s="15" t="s">
        <v>6</v>
      </c>
      <c r="C13" s="15">
        <f t="shared" si="0"/>
        <v>17</v>
      </c>
      <c r="D13" s="16">
        <v>36524</v>
      </c>
      <c r="E13" s="16">
        <v>42512</v>
      </c>
      <c r="F13" s="29" t="s">
        <v>199</v>
      </c>
      <c r="G13" s="12">
        <f t="shared" si="1"/>
        <v>438.5</v>
      </c>
      <c r="H13" s="24">
        <f t="shared" si="2"/>
        <v>438.5</v>
      </c>
      <c r="I13" s="32"/>
      <c r="J13" s="26"/>
      <c r="K13" s="17">
        <v>438.5</v>
      </c>
      <c r="L13" s="31"/>
    </row>
    <row r="14" spans="1:12" ht="18.75" customHeight="1">
      <c r="A14" s="22">
        <v>11</v>
      </c>
      <c r="B14" s="15" t="s">
        <v>3</v>
      </c>
      <c r="C14" s="15">
        <f t="shared" si="0"/>
        <v>16</v>
      </c>
      <c r="D14" s="16">
        <v>36665</v>
      </c>
      <c r="E14" s="16">
        <v>42512</v>
      </c>
      <c r="F14" s="29" t="s">
        <v>201</v>
      </c>
      <c r="G14" s="12">
        <f t="shared" si="1"/>
        <v>347</v>
      </c>
      <c r="H14" s="24">
        <f t="shared" si="2"/>
        <v>347</v>
      </c>
      <c r="I14" s="32"/>
      <c r="J14" s="26"/>
      <c r="K14" s="17">
        <v>347</v>
      </c>
      <c r="L14" s="31"/>
    </row>
    <row r="15" spans="1:12" ht="18.75" customHeight="1">
      <c r="A15" s="22">
        <v>12</v>
      </c>
      <c r="B15" s="15" t="s">
        <v>3</v>
      </c>
      <c r="C15" s="15">
        <f t="shared" si="0"/>
        <v>16</v>
      </c>
      <c r="D15" s="16">
        <v>36604</v>
      </c>
      <c r="E15" s="16">
        <v>42512</v>
      </c>
      <c r="F15" s="29" t="s">
        <v>202</v>
      </c>
      <c r="G15" s="12">
        <f t="shared" si="1"/>
        <v>321</v>
      </c>
      <c r="H15" s="24">
        <f t="shared" si="2"/>
        <v>321</v>
      </c>
      <c r="I15" s="32"/>
      <c r="J15" s="26"/>
      <c r="K15" s="17">
        <v>321</v>
      </c>
      <c r="L15" s="31"/>
    </row>
    <row r="16" spans="1:12" ht="18.75" customHeight="1">
      <c r="A16" s="22">
        <v>13</v>
      </c>
      <c r="B16" s="15" t="s">
        <v>8</v>
      </c>
      <c r="C16" s="15">
        <f t="shared" si="0"/>
        <v>17</v>
      </c>
      <c r="D16" s="16">
        <v>36296</v>
      </c>
      <c r="E16" s="16">
        <v>42512</v>
      </c>
      <c r="F16" s="29" t="s">
        <v>203</v>
      </c>
      <c r="G16" s="12">
        <f t="shared" si="1"/>
        <v>296.9</v>
      </c>
      <c r="H16" s="24">
        <f t="shared" si="2"/>
        <v>296.9</v>
      </c>
      <c r="I16" s="32"/>
      <c r="J16" s="26"/>
      <c r="K16" s="17">
        <v>296.9</v>
      </c>
      <c r="L16" s="31"/>
    </row>
    <row r="17" spans="1:12" ht="18.75" customHeight="1">
      <c r="A17" s="22">
        <v>14</v>
      </c>
      <c r="B17" s="15" t="s">
        <v>4</v>
      </c>
      <c r="C17" s="15">
        <f t="shared" si="0"/>
        <v>16</v>
      </c>
      <c r="D17" s="16">
        <v>36654</v>
      </c>
      <c r="E17" s="16">
        <v>42512</v>
      </c>
      <c r="F17" s="29" t="s">
        <v>204</v>
      </c>
      <c r="G17" s="12">
        <f t="shared" si="1"/>
        <v>274.7</v>
      </c>
      <c r="H17" s="24">
        <f t="shared" si="2"/>
        <v>274.7</v>
      </c>
      <c r="I17" s="32"/>
      <c r="J17" s="26"/>
      <c r="K17" s="17">
        <v>274.7</v>
      </c>
      <c r="L17" s="31"/>
    </row>
    <row r="18" spans="1:12" ht="18.75" customHeight="1">
      <c r="A18" s="22">
        <v>15</v>
      </c>
      <c r="B18" s="15" t="s">
        <v>5</v>
      </c>
      <c r="C18" s="15">
        <f t="shared" si="0"/>
        <v>17</v>
      </c>
      <c r="D18" s="16">
        <v>36521</v>
      </c>
      <c r="E18" s="16">
        <v>42624</v>
      </c>
      <c r="F18" s="29" t="s">
        <v>396</v>
      </c>
      <c r="G18" s="12">
        <f t="shared" si="1"/>
        <v>200</v>
      </c>
      <c r="H18" s="24">
        <f t="shared" si="2"/>
        <v>200</v>
      </c>
      <c r="I18" s="32"/>
      <c r="J18" s="26">
        <v>200</v>
      </c>
      <c r="K18" s="17"/>
      <c r="L18" s="31"/>
    </row>
    <row r="19" spans="1:12" ht="18.75" customHeight="1">
      <c r="A19" s="22">
        <v>16</v>
      </c>
      <c r="B19" s="15" t="s">
        <v>0</v>
      </c>
      <c r="C19" s="15">
        <f t="shared" si="0"/>
        <v>17</v>
      </c>
      <c r="D19" s="16">
        <v>36323</v>
      </c>
      <c r="E19" s="16">
        <v>41692</v>
      </c>
      <c r="F19" s="29" t="s">
        <v>189</v>
      </c>
      <c r="G19" s="12">
        <f t="shared" si="1"/>
        <v>67.13333333333334</v>
      </c>
      <c r="H19" s="24">
        <f t="shared" si="2"/>
        <v>0</v>
      </c>
      <c r="I19" s="32">
        <v>67.13333333333334</v>
      </c>
      <c r="J19" s="26"/>
      <c r="K19" s="17"/>
      <c r="L19" s="31"/>
    </row>
    <row r="20" spans="1:12" ht="18.75" customHeight="1">
      <c r="A20" s="22">
        <v>17</v>
      </c>
      <c r="B20" s="15" t="s">
        <v>3</v>
      </c>
      <c r="C20" s="15">
        <f t="shared" si="0"/>
        <v>17</v>
      </c>
      <c r="D20" s="16">
        <v>36339</v>
      </c>
      <c r="E20" s="16">
        <v>41692</v>
      </c>
      <c r="F20" s="29" t="s">
        <v>190</v>
      </c>
      <c r="G20" s="12">
        <f t="shared" si="1"/>
        <v>48.03333333333333</v>
      </c>
      <c r="H20" s="24">
        <f t="shared" si="2"/>
        <v>0</v>
      </c>
      <c r="I20" s="32">
        <v>48.03333333333333</v>
      </c>
      <c r="J20" s="26"/>
      <c r="K20" s="17"/>
      <c r="L20" s="31"/>
    </row>
    <row r="21" spans="1:12" ht="18.75" customHeight="1">
      <c r="A21" s="22">
        <v>18</v>
      </c>
      <c r="B21" s="15" t="s">
        <v>8</v>
      </c>
      <c r="C21" s="15">
        <f t="shared" si="0"/>
        <v>17</v>
      </c>
      <c r="D21" s="16">
        <v>36501</v>
      </c>
      <c r="E21" s="16">
        <v>41692</v>
      </c>
      <c r="F21" s="29" t="s">
        <v>191</v>
      </c>
      <c r="G21" s="12">
        <f t="shared" si="1"/>
        <v>46.166666666666664</v>
      </c>
      <c r="H21" s="24">
        <f t="shared" si="2"/>
        <v>0</v>
      </c>
      <c r="I21" s="32">
        <v>46.166666666666664</v>
      </c>
      <c r="J21" s="26"/>
      <c r="K21" s="17"/>
      <c r="L21" s="31"/>
    </row>
    <row r="22" spans="1:12" ht="18.75" customHeight="1">
      <c r="A22" s="22">
        <v>19</v>
      </c>
      <c r="B22" s="15" t="s">
        <v>0</v>
      </c>
      <c r="C22" s="15">
        <f t="shared" si="0"/>
        <v>17</v>
      </c>
      <c r="D22" s="16">
        <v>36418</v>
      </c>
      <c r="E22" s="16">
        <v>41692</v>
      </c>
      <c r="F22" s="29" t="s">
        <v>192</v>
      </c>
      <c r="G22" s="12">
        <f t="shared" si="1"/>
        <v>42.699999999999996</v>
      </c>
      <c r="H22" s="24">
        <f t="shared" si="2"/>
        <v>0</v>
      </c>
      <c r="I22" s="32">
        <v>42.699999999999996</v>
      </c>
      <c r="J22" s="26"/>
      <c r="K22" s="17"/>
      <c r="L22" s="31"/>
    </row>
    <row r="23" spans="4:5" ht="15">
      <c r="D23" s="61"/>
      <c r="E23" s="6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205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3</v>
      </c>
      <c r="C4" s="15">
        <f aca="true" t="shared" si="0" ref="C4:C11">YEAR($D$3)-YEAR(D4)</f>
        <v>17</v>
      </c>
      <c r="D4" s="16">
        <v>36515</v>
      </c>
      <c r="E4" s="16">
        <v>42624</v>
      </c>
      <c r="F4" s="29" t="s">
        <v>43</v>
      </c>
      <c r="G4" s="12">
        <f aca="true" t="shared" si="1" ref="G4:G11">(H4+I4)</f>
        <v>1124.2</v>
      </c>
      <c r="H4" s="24">
        <f aca="true" t="shared" si="2" ref="H4:H11">SUM(J4:L4)</f>
        <v>1124.2</v>
      </c>
      <c r="I4" s="32"/>
      <c r="J4" s="26">
        <v>424.2</v>
      </c>
      <c r="K4" s="17">
        <v>700</v>
      </c>
      <c r="L4" s="31"/>
    </row>
    <row r="5" spans="1:12" ht="18.75" customHeight="1">
      <c r="A5" s="22">
        <v>2</v>
      </c>
      <c r="B5" s="15" t="s">
        <v>6</v>
      </c>
      <c r="C5" s="15">
        <f t="shared" si="0"/>
        <v>17</v>
      </c>
      <c r="D5" s="16">
        <v>36449</v>
      </c>
      <c r="E5" s="16">
        <v>42512</v>
      </c>
      <c r="F5" s="29" t="s">
        <v>206</v>
      </c>
      <c r="G5" s="12">
        <f t="shared" si="1"/>
        <v>892.7</v>
      </c>
      <c r="H5" s="24">
        <f t="shared" si="2"/>
        <v>647.5</v>
      </c>
      <c r="I5" s="32">
        <v>245.20000000000002</v>
      </c>
      <c r="J5" s="26"/>
      <c r="K5" s="17">
        <v>647.5</v>
      </c>
      <c r="L5" s="31"/>
    </row>
    <row r="6" spans="1:12" ht="18.75" customHeight="1">
      <c r="A6" s="22">
        <v>3</v>
      </c>
      <c r="B6" s="15" t="s">
        <v>8</v>
      </c>
      <c r="C6" s="15">
        <f t="shared" si="0"/>
        <v>17</v>
      </c>
      <c r="D6" s="16">
        <v>36362</v>
      </c>
      <c r="E6" s="16">
        <v>42624</v>
      </c>
      <c r="F6" s="29" t="s">
        <v>210</v>
      </c>
      <c r="G6" s="12">
        <f t="shared" si="1"/>
        <v>701.3</v>
      </c>
      <c r="H6" s="24">
        <f t="shared" si="2"/>
        <v>701.3</v>
      </c>
      <c r="I6" s="32"/>
      <c r="J6" s="26">
        <v>227.3</v>
      </c>
      <c r="K6" s="17">
        <v>474</v>
      </c>
      <c r="L6" s="31"/>
    </row>
    <row r="7" spans="1:12" ht="18.75" customHeight="1">
      <c r="A7" s="22">
        <v>4</v>
      </c>
      <c r="B7" s="15" t="s">
        <v>4</v>
      </c>
      <c r="C7" s="15">
        <f t="shared" si="0"/>
        <v>16</v>
      </c>
      <c r="D7" s="16">
        <v>36581</v>
      </c>
      <c r="E7" s="16">
        <v>42512</v>
      </c>
      <c r="F7" s="29" t="s">
        <v>207</v>
      </c>
      <c r="G7" s="12">
        <f t="shared" si="1"/>
        <v>598.9</v>
      </c>
      <c r="H7" s="24">
        <f t="shared" si="2"/>
        <v>598.9</v>
      </c>
      <c r="I7" s="32"/>
      <c r="J7" s="26"/>
      <c r="K7" s="17">
        <v>598.9</v>
      </c>
      <c r="L7" s="31"/>
    </row>
    <row r="8" spans="1:12" ht="18.75" customHeight="1">
      <c r="A8" s="22">
        <v>5</v>
      </c>
      <c r="B8" s="15" t="s">
        <v>4</v>
      </c>
      <c r="C8" s="15">
        <f t="shared" si="0"/>
        <v>17</v>
      </c>
      <c r="D8" s="16">
        <v>36344</v>
      </c>
      <c r="E8" s="16">
        <v>42512</v>
      </c>
      <c r="F8" s="29" t="s">
        <v>208</v>
      </c>
      <c r="G8" s="12">
        <f t="shared" si="1"/>
        <v>554</v>
      </c>
      <c r="H8" s="24">
        <f t="shared" si="2"/>
        <v>554</v>
      </c>
      <c r="I8" s="32"/>
      <c r="J8" s="26"/>
      <c r="K8" s="17">
        <v>554</v>
      </c>
      <c r="L8" s="31"/>
    </row>
    <row r="9" spans="1:12" ht="18.75" customHeight="1">
      <c r="A9" s="22">
        <v>6</v>
      </c>
      <c r="B9" s="15" t="s">
        <v>4</v>
      </c>
      <c r="C9" s="15">
        <f t="shared" si="0"/>
        <v>16</v>
      </c>
      <c r="D9" s="16">
        <v>36617</v>
      </c>
      <c r="E9" s="16">
        <v>42512</v>
      </c>
      <c r="F9" s="29" t="s">
        <v>209</v>
      </c>
      <c r="G9" s="12">
        <f t="shared" si="1"/>
        <v>512.5</v>
      </c>
      <c r="H9" s="24">
        <f t="shared" si="2"/>
        <v>512.5</v>
      </c>
      <c r="I9" s="32"/>
      <c r="J9" s="26"/>
      <c r="K9" s="17">
        <v>512.5</v>
      </c>
      <c r="L9" s="31"/>
    </row>
    <row r="10" spans="1:12" ht="18.75" customHeight="1">
      <c r="A10" s="22">
        <v>7</v>
      </c>
      <c r="B10" s="15" t="s">
        <v>8</v>
      </c>
      <c r="C10" s="15">
        <f t="shared" si="0"/>
        <v>16</v>
      </c>
      <c r="D10" s="16">
        <v>36867</v>
      </c>
      <c r="E10" s="16">
        <v>42624</v>
      </c>
      <c r="F10" s="29" t="s">
        <v>183</v>
      </c>
      <c r="G10" s="12">
        <f t="shared" si="1"/>
        <v>362.9</v>
      </c>
      <c r="H10" s="24">
        <f t="shared" si="2"/>
        <v>362.9</v>
      </c>
      <c r="I10" s="32"/>
      <c r="J10" s="26">
        <v>362.9</v>
      </c>
      <c r="K10" s="17"/>
      <c r="L10" s="31"/>
    </row>
    <row r="11" spans="1:12" ht="18.75" customHeight="1">
      <c r="A11" s="22">
        <v>8</v>
      </c>
      <c r="B11" s="15" t="s">
        <v>8</v>
      </c>
      <c r="C11" s="15">
        <f t="shared" si="0"/>
        <v>16</v>
      </c>
      <c r="D11" s="16">
        <v>36780</v>
      </c>
      <c r="E11" s="16">
        <v>42624</v>
      </c>
      <c r="F11" s="29" t="s">
        <v>185</v>
      </c>
      <c r="G11" s="12">
        <f t="shared" si="1"/>
        <v>287.3</v>
      </c>
      <c r="H11" s="24">
        <f t="shared" si="2"/>
        <v>287.3</v>
      </c>
      <c r="I11" s="32"/>
      <c r="J11" s="26">
        <v>287.3</v>
      </c>
      <c r="K11" s="17"/>
      <c r="L11" s="31"/>
    </row>
    <row r="13" spans="2:6" ht="15">
      <c r="B13" s="57"/>
      <c r="D13" s="56"/>
      <c r="E13" s="56"/>
      <c r="F13" s="57"/>
    </row>
    <row r="14" spans="2:6" ht="15">
      <c r="B14" s="57"/>
      <c r="D14" s="56"/>
      <c r="E14" s="56"/>
      <c r="F14" s="57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8.00390625" style="6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13" customWidth="1"/>
    <col min="8" max="8" width="9.00390625" style="1" customWidth="1"/>
    <col min="9" max="9" width="8.57421875" style="1" customWidth="1"/>
    <col min="10" max="10" width="13.28125" style="1" customWidth="1"/>
    <col min="11" max="11" width="16.140625" style="7" customWidth="1"/>
    <col min="12" max="12" width="16.7109375" style="7" customWidth="1"/>
    <col min="13" max="16384" width="9.140625" style="1" customWidth="1"/>
  </cols>
  <sheetData>
    <row r="1" spans="1:12" ht="32.25" customHeight="1" thickBot="1">
      <c r="A1" s="92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5.5" customHeight="1">
      <c r="A2" s="8" t="s">
        <v>24</v>
      </c>
      <c r="B2" s="9" t="s">
        <v>34</v>
      </c>
      <c r="C2" s="9" t="s">
        <v>25</v>
      </c>
      <c r="D2" s="10" t="s">
        <v>26</v>
      </c>
      <c r="E2" s="94" t="s">
        <v>27</v>
      </c>
      <c r="F2" s="95" t="s">
        <v>28</v>
      </c>
      <c r="G2" s="96" t="s">
        <v>29</v>
      </c>
      <c r="H2" s="97" t="s">
        <v>30</v>
      </c>
      <c r="I2" s="98" t="s">
        <v>31</v>
      </c>
      <c r="J2" s="100" t="s">
        <v>32</v>
      </c>
      <c r="K2" s="101" t="s">
        <v>131</v>
      </c>
      <c r="L2" s="101" t="s">
        <v>132</v>
      </c>
    </row>
    <row r="3" spans="1:12" ht="15">
      <c r="A3" s="2" t="s">
        <v>33</v>
      </c>
      <c r="B3" s="3"/>
      <c r="C3" s="4"/>
      <c r="D3" s="5">
        <v>42726</v>
      </c>
      <c r="E3" s="94"/>
      <c r="F3" s="95"/>
      <c r="G3" s="96"/>
      <c r="H3" s="97"/>
      <c r="I3" s="99"/>
      <c r="J3" s="100"/>
      <c r="K3" s="101"/>
      <c r="L3" s="101"/>
    </row>
    <row r="4" spans="1:12" ht="18.75" customHeight="1">
      <c r="A4" s="22">
        <v>1</v>
      </c>
      <c r="B4" s="15" t="s">
        <v>3</v>
      </c>
      <c r="C4" s="15">
        <f aca="true" t="shared" si="0" ref="C4:C15">YEAR($D$3)-YEAR(D4)</f>
        <v>18</v>
      </c>
      <c r="D4" s="16">
        <v>35928</v>
      </c>
      <c r="E4" s="16">
        <v>42679</v>
      </c>
      <c r="F4" s="29" t="s">
        <v>211</v>
      </c>
      <c r="G4" s="12">
        <f aca="true" t="shared" si="1" ref="G4:G15">(H4+I4)</f>
        <v>1544.7</v>
      </c>
      <c r="H4" s="24">
        <f aca="true" t="shared" si="2" ref="H4:H15">SUM(J4:L4)</f>
        <v>1544.7</v>
      </c>
      <c r="I4" s="27"/>
      <c r="J4" s="26">
        <v>245.8</v>
      </c>
      <c r="K4" s="17">
        <v>598.9</v>
      </c>
      <c r="L4" s="31">
        <v>700</v>
      </c>
    </row>
    <row r="5" spans="1:12" ht="18.75" customHeight="1">
      <c r="A5" s="22">
        <v>2</v>
      </c>
      <c r="B5" s="15" t="s">
        <v>7</v>
      </c>
      <c r="C5" s="15">
        <f t="shared" si="0"/>
        <v>18</v>
      </c>
      <c r="D5" s="16">
        <v>36067</v>
      </c>
      <c r="E5" s="16">
        <v>42624</v>
      </c>
      <c r="F5" s="29" t="s">
        <v>188</v>
      </c>
      <c r="G5" s="12">
        <f t="shared" si="1"/>
        <v>1342.3333333333335</v>
      </c>
      <c r="H5" s="24">
        <f t="shared" si="2"/>
        <v>1124.2</v>
      </c>
      <c r="I5" s="32">
        <v>218.13333333333333</v>
      </c>
      <c r="J5" s="26">
        <v>424.2</v>
      </c>
      <c r="K5" s="17">
        <v>700</v>
      </c>
      <c r="L5" s="31"/>
    </row>
    <row r="6" spans="1:12" ht="18.75" customHeight="1">
      <c r="A6" s="22">
        <v>3</v>
      </c>
      <c r="B6" s="15" t="s">
        <v>7</v>
      </c>
      <c r="C6" s="15">
        <f t="shared" si="0"/>
        <v>18</v>
      </c>
      <c r="D6" s="16">
        <v>36134</v>
      </c>
      <c r="E6" s="16">
        <v>42512</v>
      </c>
      <c r="F6" s="29" t="s">
        <v>49</v>
      </c>
      <c r="G6" s="12">
        <f t="shared" si="1"/>
        <v>903.4333333333333</v>
      </c>
      <c r="H6" s="24">
        <f t="shared" si="2"/>
        <v>647.5</v>
      </c>
      <c r="I6" s="32">
        <v>255.9333333333333</v>
      </c>
      <c r="J6" s="26"/>
      <c r="K6" s="17">
        <v>647.5</v>
      </c>
      <c r="L6" s="31"/>
    </row>
    <row r="7" spans="1:12" ht="18.75" customHeight="1">
      <c r="A7" s="22">
        <v>4</v>
      </c>
      <c r="B7" s="15" t="s">
        <v>3</v>
      </c>
      <c r="C7" s="15">
        <f t="shared" si="0"/>
        <v>18</v>
      </c>
      <c r="D7" s="16">
        <v>35837</v>
      </c>
      <c r="E7" s="16">
        <v>42624</v>
      </c>
      <c r="F7" s="29" t="s">
        <v>42</v>
      </c>
      <c r="G7" s="12">
        <f t="shared" si="1"/>
        <v>674</v>
      </c>
      <c r="H7" s="24">
        <f t="shared" si="2"/>
        <v>674</v>
      </c>
      <c r="I7" s="32"/>
      <c r="J7" s="26">
        <v>200</v>
      </c>
      <c r="K7" s="17">
        <v>474</v>
      </c>
      <c r="L7" s="31"/>
    </row>
    <row r="8" spans="1:12" ht="18.75" customHeight="1">
      <c r="A8" s="22">
        <v>5</v>
      </c>
      <c r="B8" s="15" t="s">
        <v>401</v>
      </c>
      <c r="C8" s="15">
        <f t="shared" si="0"/>
        <v>19</v>
      </c>
      <c r="D8" s="16">
        <v>35583</v>
      </c>
      <c r="E8" s="16">
        <v>42679</v>
      </c>
      <c r="F8" s="29" t="s">
        <v>405</v>
      </c>
      <c r="G8" s="12">
        <f t="shared" si="1"/>
        <v>647.5</v>
      </c>
      <c r="H8" s="24">
        <f t="shared" si="2"/>
        <v>647.5</v>
      </c>
      <c r="I8" s="32"/>
      <c r="J8" s="26"/>
      <c r="K8" s="17"/>
      <c r="L8" s="31">
        <v>647.5</v>
      </c>
    </row>
    <row r="9" spans="1:12" ht="18.75" customHeight="1">
      <c r="A9" s="22">
        <v>6</v>
      </c>
      <c r="B9" s="15" t="s">
        <v>4</v>
      </c>
      <c r="C9" s="15">
        <f t="shared" si="0"/>
        <v>19</v>
      </c>
      <c r="D9" s="16">
        <v>35635</v>
      </c>
      <c r="E9" s="16">
        <v>42512</v>
      </c>
      <c r="F9" s="29" t="s">
        <v>212</v>
      </c>
      <c r="G9" s="12">
        <f t="shared" si="1"/>
        <v>554</v>
      </c>
      <c r="H9" s="24">
        <f t="shared" si="2"/>
        <v>554</v>
      </c>
      <c r="I9" s="32"/>
      <c r="J9" s="26"/>
      <c r="K9" s="17">
        <v>554</v>
      </c>
      <c r="L9" s="31"/>
    </row>
    <row r="10" spans="1:12" ht="18.75" customHeight="1">
      <c r="A10" s="22">
        <v>7</v>
      </c>
      <c r="B10" s="15" t="s">
        <v>4</v>
      </c>
      <c r="C10" s="15">
        <f t="shared" si="0"/>
        <v>18</v>
      </c>
      <c r="D10" s="16">
        <v>35992</v>
      </c>
      <c r="E10" s="16">
        <v>42512</v>
      </c>
      <c r="F10" s="29" t="s">
        <v>213</v>
      </c>
      <c r="G10" s="12">
        <f t="shared" si="1"/>
        <v>512.5</v>
      </c>
      <c r="H10" s="24">
        <f t="shared" si="2"/>
        <v>512.5</v>
      </c>
      <c r="I10" s="32"/>
      <c r="J10" s="26"/>
      <c r="K10" s="17">
        <v>512.5</v>
      </c>
      <c r="L10" s="31"/>
    </row>
    <row r="11" spans="1:12" ht="18.75" customHeight="1">
      <c r="A11" s="22">
        <v>8</v>
      </c>
      <c r="B11" s="15" t="s">
        <v>4</v>
      </c>
      <c r="C11" s="15">
        <f t="shared" si="0"/>
        <v>18</v>
      </c>
      <c r="D11" s="16">
        <v>35862</v>
      </c>
      <c r="E11" s="16">
        <v>42512</v>
      </c>
      <c r="F11" s="29" t="s">
        <v>214</v>
      </c>
      <c r="G11" s="12">
        <f t="shared" si="1"/>
        <v>438.5</v>
      </c>
      <c r="H11" s="24">
        <f t="shared" si="2"/>
        <v>438.5</v>
      </c>
      <c r="I11" s="32"/>
      <c r="J11" s="26"/>
      <c r="K11" s="17">
        <v>438.5</v>
      </c>
      <c r="L11" s="31"/>
    </row>
    <row r="12" spans="1:12" ht="18.75" customHeight="1">
      <c r="A12" s="22">
        <v>9</v>
      </c>
      <c r="B12" s="15" t="s">
        <v>8</v>
      </c>
      <c r="C12" s="15">
        <f t="shared" si="0"/>
        <v>18</v>
      </c>
      <c r="D12" s="16">
        <v>35953</v>
      </c>
      <c r="E12" s="16">
        <v>42624</v>
      </c>
      <c r="F12" s="29" t="s">
        <v>51</v>
      </c>
      <c r="G12" s="12">
        <f t="shared" si="1"/>
        <v>227.3</v>
      </c>
      <c r="H12" s="24">
        <f t="shared" si="2"/>
        <v>227.3</v>
      </c>
      <c r="I12" s="32"/>
      <c r="J12" s="26">
        <v>227.3</v>
      </c>
      <c r="K12" s="17"/>
      <c r="L12" s="31"/>
    </row>
    <row r="13" spans="1:12" ht="18.75" customHeight="1">
      <c r="A13" s="22">
        <v>10</v>
      </c>
      <c r="B13" s="15" t="s">
        <v>7</v>
      </c>
      <c r="C13" s="15">
        <f t="shared" si="0"/>
        <v>19</v>
      </c>
      <c r="D13" s="16">
        <v>35435</v>
      </c>
      <c r="E13" s="16">
        <v>42624</v>
      </c>
      <c r="F13" s="29" t="s">
        <v>394</v>
      </c>
      <c r="G13" s="12">
        <f t="shared" si="1"/>
        <v>200</v>
      </c>
      <c r="H13" s="24">
        <f t="shared" si="2"/>
        <v>200</v>
      </c>
      <c r="I13" s="32"/>
      <c r="J13" s="26">
        <v>200</v>
      </c>
      <c r="K13" s="17"/>
      <c r="L13" s="31"/>
    </row>
    <row r="14" spans="1:12" ht="18.75" customHeight="1">
      <c r="A14" s="22">
        <v>11</v>
      </c>
      <c r="B14" s="15" t="s">
        <v>6</v>
      </c>
      <c r="C14" s="15">
        <f t="shared" si="0"/>
        <v>19</v>
      </c>
      <c r="D14" s="16">
        <v>35543</v>
      </c>
      <c r="E14" s="16">
        <v>42321</v>
      </c>
      <c r="F14" s="29" t="s">
        <v>48</v>
      </c>
      <c r="G14" s="12">
        <f t="shared" si="1"/>
        <v>122.93333333333334</v>
      </c>
      <c r="H14" s="24">
        <f t="shared" si="2"/>
        <v>0</v>
      </c>
      <c r="I14" s="32">
        <v>122.93333333333334</v>
      </c>
      <c r="J14" s="26"/>
      <c r="K14" s="17"/>
      <c r="L14" s="31"/>
    </row>
    <row r="15" spans="1:12" ht="18.75" customHeight="1">
      <c r="A15" s="22">
        <v>12</v>
      </c>
      <c r="B15" s="15" t="s">
        <v>7</v>
      </c>
      <c r="C15" s="15">
        <f t="shared" si="0"/>
        <v>20</v>
      </c>
      <c r="D15" s="16">
        <v>35186</v>
      </c>
      <c r="E15" s="16">
        <v>41878</v>
      </c>
      <c r="F15" s="29" t="s">
        <v>155</v>
      </c>
      <c r="G15" s="12">
        <f t="shared" si="1"/>
        <v>29.866666666666664</v>
      </c>
      <c r="H15" s="24">
        <f t="shared" si="2"/>
        <v>0</v>
      </c>
      <c r="I15" s="32">
        <v>29.866666666666664</v>
      </c>
      <c r="J15" s="26"/>
      <c r="K15" s="17"/>
      <c r="L15" s="31"/>
    </row>
  </sheetData>
  <sheetProtection/>
  <mergeCells count="9">
    <mergeCell ref="A1:L1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2011-03-31T11:55:16Z</cp:lastPrinted>
  <dcterms:created xsi:type="dcterms:W3CDTF">2008-09-04T00:58:25Z</dcterms:created>
  <dcterms:modified xsi:type="dcterms:W3CDTF">2017-03-17T18:12:56Z</dcterms:modified>
  <cp:category/>
  <cp:version/>
  <cp:contentType/>
  <cp:contentStatus/>
</cp:coreProperties>
</file>